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916" documentId="13_ncr:1_{F6CB121F-512D-4AA6-A0C1-0FB36C537598}" xr6:coauthVersionLast="47" xr6:coauthVersionMax="47" xr10:uidLastSave="{49F00CA6-F692-4864-BAE9-9C8E422F9E01}"/>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G3" i="4"/>
  <c r="I3" i="4"/>
  <c r="J3" i="4"/>
  <c r="L3" i="4"/>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4" i="1"/>
  <c r="B5" i="1"/>
  <c r="B6" i="1"/>
  <c r="B7" i="1"/>
  <c r="B8" i="1"/>
  <c r="B9" i="1"/>
  <c r="B10" i="1"/>
  <c r="B11" i="1"/>
  <c r="B12" i="1"/>
  <c r="B13" i="1"/>
  <c r="B14" i="1"/>
  <c r="B15" i="1"/>
  <c r="B16" i="1"/>
  <c r="B17" i="1"/>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G70" i="5"/>
  <c r="I70" i="5"/>
  <c r="J70" i="5"/>
  <c r="L70"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<sst xmlns="http://schemas.openxmlformats.org/spreadsheetml/2006/main" count="179016" uniqueCount="39100">
  <si>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</si>
  <si>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</si>
  <si>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</si>
  <si>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</si>
  <si>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</si>
  <si>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</si>
  <si>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</si>
  <si>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</si>
  <si>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</si>
  <si>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</si>
  <si>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</si>
  <si>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</si>
  <si>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</si>
  <si>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</si>
  <si>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</si>
  <si>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</si>
  <si>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</si>
  <si>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</si>
  <si>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</si>
  <si>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</si>
  <si>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</si>
  <si>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</si>
  <si>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</si>
  <si>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</si>
  <si>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</si>
  <si>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</si>
  <si>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</si>
  <si>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</si>
  <si>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</si>
  <si>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</si>
  <si>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</si>
  <si>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</si>
  <si>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</si>
  <si>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</si>
  <si>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</si>
  <si>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</si>
  <si>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</si>
  <si>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</si>
  <si>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</si>
  <si>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</si>
  <si>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</si>
  <si>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</si>
  <si>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</si>
  <si>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</si>
  <si>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</si>
  <si>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</si>
  <si>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</si>
  <si>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</si>
  <si>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</si>
  <si>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</si>
  <si>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</si>
  <si>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</si>
  <si>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</si>
  <si>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</si>
  <si>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</si>
  <si>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</si>
  <si>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</si>
  <si>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</si>
  <si>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</si>
  <si>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</si>
  <si>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</si>
  <si>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</si>
  <si>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</si>
  <si>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</si>
  <si>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</si>
  <si>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</si>
  <si>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</si>
  <si>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</si>
  <si>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</si>
  <si>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</si>
  <si>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</si>
  <si>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</si>
  <si>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</si>
  <si>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</si>
  <si>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</si>
  <si>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</si>
  <si>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</si>
  <si>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</si>
  <si>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</si>
  <si>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</si>
  <si>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</si>
  <si>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</si>
  <si>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</si>
  <si>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</si>
  <si>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</si>
  <si>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</si>
  <si>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</si>
  <si>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</si>
  <si>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</si>
  <si>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</si>
  <si>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</si>
  <si>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</si>
  <si>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</si>
  <si>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</si>
  <si>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</si>
  <si>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</si>
  <si>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</si>
  <si>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</si>
  <si>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</si>
  <si>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</si>
  <si>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</si>
  <si>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</si>
  <si>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</si>
  <si>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</si>
  <si>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</si>
  <si>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</si>
  <si>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</si>
  <si>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</si>
  <si>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</si>
  <si>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</si>
  <si>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</si>
  <si>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</si>
  <si>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</si>
  <si>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</si>
  <si>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</si>
  <si>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</si>
  <si>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</si>
  <si>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</si>
  <si>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</si>
  <si>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</si>
  <si>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</si>
  <si>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</si>
  <si>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</si>
  <si>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</si>
  <si>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</si>
  <si>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</si>
  <si>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</si>
  <si>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</si>
  <si>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</si>
  <si>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</si>
  <si>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</si>
  <si>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</si>
  <si>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</si>
  <si>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</si>
  <si>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</si>
  <si>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</si>
  <si>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</si>
  <si>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</si>
  <si>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</si>
  <si>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</si>
  <si>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</si>
  <si>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</si>
  <si>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</si>
  <si>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</si>
  <si>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</si>
  <si>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</si>
  <si>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</si>
  <si>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</si>
  <si>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</si>
  <si>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</si>
  <si>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</si>
  <si>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</si>
  <si>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</si>
  <si>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</si>
  <si>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</si>
  <si>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</si>
  <si>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</si>
  <si>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</si>
  <si>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</si>
  <si>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</si>
  <si>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</si>
  <si>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</si>
  <si>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</si>
  <si>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</si>
  <si>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</si>
  <si>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</si>
  <si>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</si>
  <si>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</si>
  <si>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</si>
  <si>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</si>
  <si>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</si>
  <si>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</si>
  <si>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</si>
  <si>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</si>
  <si>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</si>
  <si>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</si>
  <si>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</si>
  <si>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</si>
  <si>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</si>
  <si>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</si>
  <si>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</si>
  <si>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</si>
  <si>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</si>
  <si>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</si>
  <si>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</si>
  <si>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</si>
  <si>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</si>
  <si>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</si>
  <si>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</si>
  <si>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</si>
  <si>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</si>
  <si>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</si>
  <si>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</si>
  <si>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</si>
  <si>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</si>
  <si>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</si>
  <si>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</si>
  <si>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</si>
  <si>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</si>
  <si>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</si>
  <si>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</si>
  <si>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</si>
  <si>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</si>
  <si>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</si>
  <si>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</si>
  <si>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</si>
  <si>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</si>
  <si>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</si>
  <si>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</si>
  <si>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</si>
  <si>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</si>
  <si>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</si>
  <si>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</si>
  <si>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</si>
  <si>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</si>
  <si>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</si>
  <si>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</si>
  <si>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</si>
  <si>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</si>
  <si>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</si>
  <si>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</si>
  <si>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</si>
  <si>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</si>
  <si>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</si>
  <si>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</si>
  <si>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</si>
  <si>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</si>
  <si>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</si>
  <si>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</si>
  <si>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</si>
  <si>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</si>
  <si>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</si>
  <si>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</si>
  <si>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</si>
  <si>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</si>
  <si>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</si>
  <si>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</si>
  <si>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</si>
  <si>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</si>
  <si>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</si>
  <si>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</si>
  <si>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</si>
  <si>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</si>
  <si>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</si>
  <si>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</si>
  <si>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</si>
  <si>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</si>
  <si>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</si>
  <si>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</si>
  <si>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</si>
  <si>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</si>
  <si>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</si>
  <si>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</si>
  <si>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</si>
  <si>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</si>
  <si>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</si>
  <si>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</si>
  <si>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</si>
  <si>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</si>
  <si>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</si>
  <si>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</si>
  <si>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</si>
  <si>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</si>
  <si>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</si>
  <si>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</si>
  <si>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</si>
  <si>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</si>
  <si>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</si>
  <si>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</si>
  <si>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</si>
  <si>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</si>
  <si>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</si>
  <si>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</si>
  <si>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</si>
  <si>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</si>
  <si>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</si>
  <si>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</si>
  <si>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</si>
  <si>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</si>
  <si>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</si>
  <si>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</si>
  <si>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</si>
  <si>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</si>
  <si>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</si>
  <si>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</si>
  <si>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</si>
  <si>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</si>
  <si>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</si>
  <si>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</si>
  <si>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</si>
  <si>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</si>
  <si>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</si>
  <si>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</si>
  <si>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</si>
  <si>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</si>
  <si>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</si>
  <si>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</si>
  <si>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</si>
  <si>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</si>
  <si>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</si>
  <si>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</si>
  <si>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</si>
  <si>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</si>
  <si>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</si>
  <si>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</si>
  <si>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</si>
  <si>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</si>
  <si>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</si>
  <si>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</si>
  <si>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</si>
  <si>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</si>
  <si>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</si>
  <si>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</si>
  <si>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</si>
  <si>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</si>
  <si>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</si>
  <si>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</si>
  <si>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</si>
  <si>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</si>
  <si>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</si>
  <si>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</si>
  <si>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</si>
  <si>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</si>
  <si>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</si>
  <si>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</si>
  <si>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</si>
  <si>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</si>
  <si>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</si>
  <si>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</si>
  <si>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</si>
  <si>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</si>
  <si>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</si>
  <si>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</si>
  <si>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</si>
  <si>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</si>
  <si>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</si>
  <si>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</si>
  <si>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</si>
  <si>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</si>
  <si>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</si>
  <si>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</si>
  <si>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</si>
  <si>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</si>
  <si>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</si>
  <si>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</si>
  <si>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</si>
  <si>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</si>
  <si>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</si>
  <si>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</si>
  <si>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</si>
  <si>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</si>
  <si>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</si>
  <si>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</si>
  <si>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</si>
  <si>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</si>
  <si>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</si>
  <si>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</si>
  <si>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</si>
  <si>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</si>
  <si>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</si>
  <si>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</si>
  <si>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</si>
  <si>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</si>
  <si>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</si>
  <si>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</si>
  <si>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</si>
  <si>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</si>
  <si>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</si>
  <si>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</si>
  <si>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</si>
  <si>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</si>
  <si>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</si>
  <si>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</si>
  <si>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</si>
  <si>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</si>
  <si>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</si>
  <si>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</si>
  <si>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</si>
  <si>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</si>
  <si>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</si>
  <si>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</si>
  <si>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</si>
  <si>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</si>
  <si>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</si>
  <si>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</si>
  <si>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</si>
  <si>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</si>
  <si>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</si>
  <si>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</si>
  <si>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</si>
  <si>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</si>
  <si>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</si>
  <si>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</si>
  <si>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</si>
  <si>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</si>
  <si>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</si>
  <si>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</si>
  <si>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</si>
  <si>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</si>
  <si>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</si>
  <si>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</si>
  <si>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</si>
  <si>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</si>
  <si>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</si>
  <si>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</si>
  <si>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</si>
  <si>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</si>
  <si>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</si>
  <si>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</si>
  <si>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</si>
  <si>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</si>
  <si>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</si>
  <si>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</si>
  <si>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</si>
  <si>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</si>
  <si>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</si>
  <si>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</si>
  <si>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</si>
  <si>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</si>
  <si>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</si>
  <si>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</si>
  <si>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</si>
  <si>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</si>
  <si>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</si>
  <si>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</si>
  <si>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</si>
  <si>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</si>
  <si>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</si>
  <si>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</si>
  <si>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</si>
  <si>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</si>
  <si>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</si>
  <si>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</si>
  <si>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</si>
  <si>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</si>
  <si>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</si>
  <si>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</si>
  <si>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</si>
  <si>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</si>
  <si>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</si>
  <si>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</si>
  <si>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</si>
  <si>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</si>
  <si>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</si>
  <si>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</si>
  <si>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</si>
  <si>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</si>
  <si>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</si>
  <si>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</si>
  <si>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</si>
  <si>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</si>
  <si>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</si>
  <si>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</si>
  <si>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</si>
  <si>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</si>
  <si>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</si>
  <si>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</si>
  <si>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</si>
  <si>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</si>
  <si>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</si>
  <si>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</si>
  <si>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</si>
  <si>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</si>
  <si>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</si>
  <si>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</si>
  <si>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</si>
  <si>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</si>
  <si>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</si>
  <si>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</si>
  <si>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</si>
  <si>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</si>
  <si>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</si>
  <si>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</si>
  <si>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</si>
  <si>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</si>
  <si>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</si>
  <si>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</si>
  <si>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</si>
  <si>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</si>
  <si>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</si>
  <si>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</si>
  <si>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</si>
  <si>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</si>
  <si>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</si>
  <si>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</si>
  <si>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</si>
  <si>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</si>
  <si>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</si>
  <si>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</si>
  <si>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</si>
  <si>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</si>
  <si>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</si>
  <si>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</si>
  <si>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</si>
  <si>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</si>
  <si>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</si>
  <si>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</si>
  <si>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</si>
  <si>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</si>
  <si>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</si>
  <si>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</si>
  <si>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</si>
  <si>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</si>
  <si>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</si>
  <si>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</si>
  <si>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</si>
  <si>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</si>
  <si>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</si>
  <si>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</si>
  <si>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</si>
  <si>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</si>
  <si>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</si>
  <si>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</si>
  <si>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</si>
  <si>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</si>
  <si>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</si>
  <si>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</si>
  <si>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</si>
  <si>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</si>
  <si>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</si>
  <si>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</si>
  <si>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</si>
  <si>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</si>
  <si>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</si>
  <si>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</si>
  <si>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</si>
  <si>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</si>
  <si>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</si>
  <si>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</si>
  <si>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</si>
  <si>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</si>
  <si>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</si>
  <si>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</si>
  <si>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</si>
  <si>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</si>
  <si>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</si>
  <si>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</si>
  <si>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</si>
  <si>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</si>
  <si>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</si>
  <si>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</si>
  <si>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</si>
  <si>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</si>
  <si>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</si>
  <si>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</si>
  <si>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</si>
  <si>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</si>
  <si>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</si>
  <si>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</si>
  <si>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</si>
  <si>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</si>
  <si>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</si>
  <si>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</si>
  <si>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</si>
  <si>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</si>
  <si>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</si>
  <si>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</si>
  <si>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</si>
  <si>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</si>
  <si>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</si>
  <si>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</si>
  <si>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</si>
  <si>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</si>
  <si>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</si>
  <si>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</si>
  <si>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</si>
  <si>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</si>
  <si>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</si>
  <si>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</si>
  <si>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</si>
  <si>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</si>
  <si>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</si>
  <si>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</si>
  <si>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</si>
  <si>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</si>
  <si>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</si>
  <si>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</si>
  <si>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</si>
  <si>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</si>
  <si>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</si>
  <si>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</si>
  <si>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</si>
  <si>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</si>
  <si>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</si>
  <si>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</si>
  <si>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</si>
  <si>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</si>
  <si>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</si>
  <si>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</si>
  <si>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</si>
  <si>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</si>
  <si>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</si>
  <si>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</si>
  <si>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</si>
  <si>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</si>
  <si>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</si>
  <si>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</si>
  <si>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</si>
  <si>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</si>
  <si>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</si>
  <si>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</si>
  <si>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</si>
  <si>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</si>
  <si>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</si>
  <si>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</si>
  <si>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</si>
  <si>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</si>
  <si>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</si>
  <si>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</si>
  <si>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</si>
  <si>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</si>
  <si>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</si>
  <si>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</si>
  <si>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</si>
  <si>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</si>
  <si>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</si>
  <si>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</si>
  <si>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</si>
  <si>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</si>
  <si>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</si>
  <si>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</si>
  <si>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</si>
  <si>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</si>
  <si>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</si>
  <si>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</si>
  <si>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</si>
  <si>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</si>
  <si>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</si>
  <si>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</si>
  <si>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</si>
  <si>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</si>
  <si>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</si>
  <si>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</si>
  <si>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</si>
  <si>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</si>
  <si>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</si>
  <si>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</si>
  <si>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</si>
  <si>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</si>
  <si>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</si>
  <si>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</si>
  <si>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</si>
  <si>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</si>
  <si>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</si>
  <si>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</si>
  <si>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</si>
  <si>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</si>
  <si>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</si>
  <si>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</si>
  <si>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</si>
  <si>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</si>
  <si>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</si>
  <si>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</si>
  <si>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</si>
  <si>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</si>
  <si>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</si>
  <si>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</si>
  <si>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</si>
  <si>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</si>
  <si>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</si>
  <si>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</si>
  <si>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</si>
  <si>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</si>
  <si>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</si>
  <si>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</si>
  <si>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</si>
  <si>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</si>
  <si>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</si>
  <si>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</si>
  <si>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</si>
  <si>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</si>
  <si>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</si>
  <si>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</si>
  <si>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</si>
  <si>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</si>
  <si>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</si>
  <si>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</si>
  <si>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</si>
  <si>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</si>
  <si>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</si>
  <si>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</si>
  <si>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</si>
  <si>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</si>
  <si>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</si>
  <si>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</si>
  <si>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</si>
  <si>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</si>
  <si>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</si>
  <si>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</si>
  <si>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</si>
  <si>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</si>
  <si>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</si>
  <si>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</si>
  <si>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</si>
  <si>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</si>
  <si>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</si>
  <si>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</si>
  <si>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</si>
  <si>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</si>
  <si>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</si>
  <si>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</si>
  <si>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</si>
  <si>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</si>
  <si>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</si>
  <si>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</si>
  <si>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</si>
  <si>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</si>
  <si>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</si>
  <si>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</si>
  <si>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</si>
  <si>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</si>
  <si>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</si>
  <si>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</si>
  <si>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</si>
  <si>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</si>
  <si>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</si>
  <si>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</si>
  <si>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</si>
  <si>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</si>
  <si>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</si>
  <si>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</si>
  <si>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</si>
  <si>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</si>
  <si>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</si>
  <si>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</si>
  <si>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</si>
  <si>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</si>
  <si>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</si>
  <si>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</si>
  <si>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</si>
  <si>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</si>
  <si>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</si>
  <si>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</si>
  <si>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</si>
  <si>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</si>
  <si>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</si>
  <si>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</si>
  <si>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</si>
  <si>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</si>
  <si>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</si>
  <si>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</si>
  <si>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</si>
  <si>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</si>
  <si>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</si>
  <si>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</si>
  <si>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</si>
  <si>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</si>
  <si>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</si>
  <si>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</si>
  <si>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</si>
  <si>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</si>
  <si>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</si>
  <si>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</si>
  <si>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</si>
  <si>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</si>
  <si>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</si>
  <si>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</si>
  <si>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</si>
  <si>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</si>
  <si>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</si>
  <si>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</si>
  <si>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</si>
  <si>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</si>
  <si>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</si>
  <si>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</si>
  <si>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</si>
  <si>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</si>
  <si>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</si>
  <si>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</si>
  <si>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</si>
  <si>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</si>
  <si>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</si>
  <si>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</si>
  <si>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</si>
  <si>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</si>
  <si>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</si>
  <si>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</si>
  <si>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</si>
  <si>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</si>
  <si>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</si>
  <si>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</si>
  <si>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</si>
  <si>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</si>
  <si>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</si>
  <si>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</si>
  <si>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</si>
  <si>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</si>
  <si>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</si>
  <si>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</si>
  <si>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</si>
  <si>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</si>
  <si>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</si>
  <si>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</si>
  <si>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</si>
  <si>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</si>
  <si>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</si>
  <si>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</si>
  <si>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</si>
  <si>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</si>
  <si>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</si>
  <si>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</si>
  <si>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</si>
  <si>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</si>
  <si>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</si>
  <si>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</si>
  <si>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</si>
  <si>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</si>
  <si>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</si>
  <si>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</si>
  <si>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</si>
  <si>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</si>
  <si>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</si>
  <si>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</si>
  <si>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</si>
  <si>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</si>
  <si>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</si>
  <si>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</si>
  <si>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</si>
  <si>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</si>
  <si>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</si>
  <si>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</si>
  <si>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</si>
  <si>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</si>
  <si>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</si>
  <si>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</si>
  <si>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</si>
  <si>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</si>
  <si>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</si>
  <si>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</si>
  <si>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</si>
  <si>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</si>
  <si>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</si>
  <si>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</si>
  <si>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</si>
  <si>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</si>
  <si>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</si>
  <si>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</si>
  <si>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</si>
  <si>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</si>
  <si>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</si>
  <si>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</si>
  <si>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</si>
  <si>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</si>
  <si>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</si>
  <si>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</si>
  <si>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</si>
  <si>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</si>
  <si>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</si>
  <si>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</si>
  <si>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</si>
  <si>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</si>
  <si>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</si>
  <si>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</si>
  <si>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</si>
  <si>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</si>
  <si>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</si>
  <si>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</si>
  <si>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</si>
  <si>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</si>
  <si>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</si>
  <si>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</si>
  <si>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</si>
  <si>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</si>
  <si>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</si>
  <si>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</si>
  <si>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</si>
  <si>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</si>
  <si>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</si>
  <si>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</si>
  <si>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</si>
  <si>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</si>
  <si>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</si>
  <si>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</si>
  <si>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</si>
  <si>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</si>
  <si>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</si>
  <si>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</si>
  <si>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</si>
  <si>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</si>
  <si>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</si>
  <si>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</si>
  <si>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</si>
  <si>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</si>
  <si>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</si>
  <si>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</si>
  <si>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</si>
  <si>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</si>
  <si>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</si>
  <si>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</si>
  <si>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</si>
  <si>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</si>
  <si>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</si>
  <si>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</si>
  <si>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</si>
  <si>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</si>
  <si>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</si>
  <si>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</si>
  <si>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</si>
  <si>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</si>
  <si>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</si>
  <si>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</si>
  <si>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</si>
  <si>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</si>
  <si>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</si>
  <si>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</si>
  <si>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</si>
  <si>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</si>
  <si>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</si>
  <si>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</si>
  <si>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</si>
  <si>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</si>
  <si>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</si>
  <si>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</si>
  <si>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</si>
  <si>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</si>
  <si>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</si>
  <si>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</si>
  <si>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</si>
  <si>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</si>
  <si>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</si>
  <si>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</si>
  <si>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</si>
  <si>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</si>
  <si>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</si>
  <si>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</si>
  <si>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</si>
  <si>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</si>
  <si>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</si>
  <si>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</si>
  <si>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</si>
  <si>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</si>
  <si>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</si>
  <si>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</si>
  <si>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</si>
  <si>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</si>
  <si>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</si>
  <si>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</si>
  <si>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</si>
  <si>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</si>
  <si>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</si>
  <si>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</si>
  <si>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</si>
  <si>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</si>
  <si>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</si>
  <si>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</si>
  <si>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</si>
  <si>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</si>
  <si>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</si>
  <si>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</si>
  <si>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</si>
  <si>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</si>
  <si>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</si>
  <si>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</si>
  <si>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</si>
  <si>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</si>
  <si>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</si>
  <si>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</si>
  <si>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</si>
  <si>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</si>
  <si>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</si>
  <si>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</si>
  <si>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</si>
  <si>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</si>
  <si>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</si>
  <si>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</si>
  <si>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</si>
  <si>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</si>
  <si>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</si>
  <si>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</si>
  <si>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</si>
  <si>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</si>
  <si>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</si>
  <si>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</si>
  <si>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</si>
  <si>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</si>
  <si>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</si>
  <si>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</si>
  <si>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</si>
  <si>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</si>
  <si>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</si>
  <si>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</si>
  <si>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</si>
  <si>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</si>
  <si>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</si>
  <si>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</si>
  <si>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</si>
  <si>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</si>
  <si>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</si>
  <si>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</si>
  <si>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</si>
  <si>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</si>
  <si>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</si>
  <si>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</si>
  <si>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</si>
  <si>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</si>
  <si>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</si>
  <si>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</si>
  <si>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</si>
  <si>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</si>
  <si>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</si>
  <si>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</si>
  <si>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</si>
  <si>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</si>
  <si>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</si>
  <si>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</si>
  <si>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</si>
  <si>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</si>
  <si>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</si>
  <si>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</si>
  <si>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</si>
  <si>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</si>
  <si>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</si>
  <si>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</si>
  <si>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</si>
  <si>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</si>
  <si>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</si>
  <si>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</si>
  <si>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</si>
  <si>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</si>
  <si>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</si>
  <si>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</si>
  <si>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</si>
  <si>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</si>
  <si>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</si>
  <si>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</si>
  <si>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</si>
  <si>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</si>
  <si>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</si>
  <si>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</si>
  <si>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</si>
  <si>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</si>
  <si>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</si>
  <si>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</si>
  <si>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</si>
  <si>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</si>
  <si>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</si>
  <si>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</si>
  <si>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</si>
  <si>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</si>
  <si>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</si>
  <si>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</si>
  <si>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</si>
  <si>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</si>
  <si>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</si>
  <si>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</si>
  <si>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</si>
  <si>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</si>
  <si>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</si>
  <si>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</si>
  <si>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</si>
  <si>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</si>
  <si>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</si>
  <si>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</si>
  <si>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</si>
  <si>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</si>
  <si>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</si>
  <si>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</si>
  <si>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</si>
  <si>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</si>
  <si>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</si>
  <si>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</si>
  <si>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</si>
  <si>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</si>
  <si>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</si>
  <si>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</si>
  <si>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</si>
  <si>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</si>
  <si>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</si>
  <si>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</si>
  <si>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</si>
  <si>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</si>
  <si>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</si>
  <si>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</si>
  <si>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</si>
  <si>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</si>
  <si>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</si>
  <si>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</si>
  <si>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</si>
  <si>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</si>
  <si>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</si>
  <si>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</si>
  <si>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</si>
  <si>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</si>
  <si>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</si>
  <si>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</si>
  <si>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</si>
  <si>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</si>
  <si>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</si>
  <si>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</si>
  <si>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</si>
  <si>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</si>
  <si>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</si>
  <si>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</si>
  <si>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</si>
  <si>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</si>
  <si>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</si>
  <si>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</si>
  <si>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</si>
  <si>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</si>
  <si>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</si>
  <si>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</si>
  <si>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</si>
  <si>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</si>
  <si>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</si>
  <si>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</si>
  <si>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</si>
  <si>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</si>
  <si>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</si>
  <si>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</si>
  <si>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</si>
  <si>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</si>
  <si>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</si>
  <si>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</si>
  <si>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</si>
  <si>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</si>
  <si>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</si>
  <si>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</si>
  <si>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</si>
  <si>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</si>
  <si>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</si>
  <si>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</si>
  <si>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</si>
  <si>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</si>
  <si>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</si>
  <si>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</si>
  <si>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</si>
  <si>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</si>
  <si>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</si>
  <si>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</si>
  <si>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</si>
  <si>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</si>
  <si>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</si>
  <si>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</si>
  <si>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</si>
  <si>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</si>
  <si>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</si>
  <si>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</si>
  <si>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</si>
  <si>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</si>
  <si>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</si>
  <si>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</si>
  <si>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</si>
  <si>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</si>
  <si>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</si>
  <si>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</si>
  <si>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</si>
  <si>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</si>
  <si>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</si>
  <si>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</si>
  <si>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</si>
  <si>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</si>
  <si>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</si>
  <si>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</si>
  <si>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</si>
  <si>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</si>
  <si>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</si>
  <si>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</si>
  <si>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</si>
  <si>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</si>
  <si>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</si>
  <si>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</si>
  <si>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</si>
  <si>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</si>
  <si>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</si>
  <si>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</si>
  <si>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</si>
  <si>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</si>
  <si>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</si>
  <si>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</si>
  <si>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</si>
  <si>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</si>
  <si>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</si>
  <si>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</si>
  <si>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</si>
  <si>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</si>
  <si>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</si>
  <si>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</si>
  <si>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</si>
  <si>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</si>
  <si>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</si>
  <si>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</si>
  <si>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</si>
  <si>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</si>
  <si>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</si>
  <si>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</si>
  <si>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</si>
  <si>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</si>
  <si>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</si>
  <si>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</si>
  <si>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</si>
  <si>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</si>
  <si>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</si>
  <si>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</si>
  <si>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</si>
  <si>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</si>
  <si>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</si>
  <si>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</si>
  <si>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</si>
  <si>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</si>
  <si>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</si>
  <si>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</si>
  <si>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</si>
  <si>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</si>
  <si>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</si>
  <si>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</si>
  <si>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</si>
  <si>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</si>
  <si>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</si>
  <si>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</si>
  <si>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</si>
  <si>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</si>
  <si>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</si>
  <si>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</si>
  <si>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</si>
  <si>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</si>
  <si>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</si>
  <si>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</si>
  <si>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</si>
  <si>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</si>
  <si>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</si>
  <si>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</si>
  <si>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</si>
  <si>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</si>
  <si>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</si>
  <si>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</si>
  <si>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</si>
  <si>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</si>
  <si>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</si>
  <si>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</si>
  <si>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</si>
  <si>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</si>
  <si>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</si>
  <si>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</si>
  <si>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</si>
  <si>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</si>
  <si>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</si>
  <si>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</si>
  <si>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</si>
  <si>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</si>
  <si>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</si>
  <si>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</si>
  <si>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</si>
  <si>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</si>
  <si>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</si>
  <si>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</si>
  <si>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</si>
  <si>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</si>
  <si>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</si>
  <si>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</si>
  <si>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</si>
  <si>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</si>
  <si>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</si>
  <si>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</si>
  <si>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</si>
  <si>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</si>
  <si>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</si>
  <si>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</si>
  <si>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</si>
  <si>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</si>
  <si>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</si>
  <si>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</si>
  <si>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</si>
  <si>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</si>
  <si>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</si>
  <si>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</si>
  <si>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</si>
  <si>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</si>
  <si>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</si>
  <si>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</si>
  <si>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</si>
  <si>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</si>
  <si>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</si>
  <si>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</si>
  <si>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</si>
  <si>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</si>
  <si>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</si>
  <si>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</si>
  <si>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</si>
  <si>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</si>
  <si>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</si>
  <si>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</si>
  <si>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</si>
  <si>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</si>
  <si>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</si>
  <si>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</si>
  <si>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</si>
  <si>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</si>
  <si>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</si>
  <si>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</si>
  <si>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</si>
  <si>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</si>
  <si>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</si>
  <si>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</si>
  <si>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</si>
  <si>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</si>
  <si>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</si>
  <si>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</si>
  <si>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</si>
  <si>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</si>
  <si>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</si>
  <si>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</si>
  <si>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</si>
  <si>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</si>
  <si>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</si>
  <si>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</si>
  <si>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</si>
  <si>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</si>
  <si>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</si>
  <si>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</si>
  <si>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</si>
  <si>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</si>
  <si>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</si>
  <si>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</si>
  <si>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</si>
  <si>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</si>
  <si>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</si>
  <si>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</si>
  <si>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</si>
  <si>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</si>
  <si>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</si>
  <si>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</si>
  <si>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</si>
  <si>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</si>
  <si>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</si>
  <si>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</si>
  <si>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</si>
  <si>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</si>
  <si>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</si>
  <si>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</si>
  <si>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</si>
  <si>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</si>
  <si>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</si>
  <si>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</si>
  <si>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</si>
  <si>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</si>
  <si>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</si>
  <si>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</si>
  <si>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</si>
  <si>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</si>
  <si>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</si>
  <si>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</si>
  <si>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</si>
  <si>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</si>
  <si>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</si>
  <si>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</si>
  <si>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</si>
  <si>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</si>
  <si>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</si>
  <si>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</si>
  <si>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</si>
  <si>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</si>
  <si>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</si>
  <si>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</si>
  <si>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</si>
  <si>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</si>
  <si>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</si>
  <si>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</si>
  <si>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</si>
  <si>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</si>
  <si>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</si>
  <si>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</si>
  <si>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</si>
  <si>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</si>
  <si>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</si>
  <si>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</si>
  <si>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</si>
  <si>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</si>
  <si>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</si>
  <si>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</si>
  <si>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</si>
  <si>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</si>
  <si>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</si>
  <si>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</si>
  <si>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</si>
  <si>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</si>
  <si>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</si>
  <si>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</si>
  <si>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</si>
  <si>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</si>
  <si>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</si>
  <si>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</si>
  <si>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</si>
  <si>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</si>
  <si>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</si>
  <si>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</si>
  <si>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</si>
  <si>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</si>
  <si>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</si>
  <si>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</si>
  <si>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</si>
  <si>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</si>
  <si>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</si>
  <si>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</si>
  <si>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</si>
  <si>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</si>
  <si>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</si>
  <si>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</si>
  <si>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</si>
  <si>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</si>
  <si>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</si>
  <si>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</si>
  <si>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</si>
  <si>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</si>
  <si>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</si>
  <si>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</si>
  <si>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</si>
  <si>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</si>
  <si>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</si>
  <si>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</si>
  <si>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</si>
  <si>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</si>
  <si>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</si>
  <si>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</si>
  <si>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</si>
  <si>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</si>
  <si>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</si>
  <si>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</si>
  <si>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</si>
  <si>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</si>
  <si>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</si>
  <si>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</si>
  <si>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</si>
  <si>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</si>
  <si>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</si>
  <si>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</si>
  <si>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</si>
  <si>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</si>
  <si>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</si>
  <si>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</si>
  <si>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</si>
  <si>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</si>
  <si>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</si>
  <si>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</si>
  <si>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</si>
  <si>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</si>
  <si>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</si>
  <si>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</si>
  <si>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</si>
  <si>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</si>
  <si>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</si>
  <si>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</si>
  <si>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</si>
  <si>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</si>
  <si>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</si>
  <si>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</si>
  <si>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</si>
  <si>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</si>
  <si>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</si>
  <si>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</si>
  <si>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</si>
  <si>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</si>
  <si>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</si>
  <si>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</si>
  <si>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</si>
  <si>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</si>
  <si>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</si>
  <si>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</si>
  <si>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</si>
  <si>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</si>
  <si>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</si>
  <si>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</si>
  <si>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</si>
  <si>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</si>
  <si>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</si>
  <si>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</si>
  <si>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</si>
  <si>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</si>
  <si>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</si>
  <si>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</si>
  <si>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</si>
  <si>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</si>
  <si>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</si>
  <si>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</si>
  <si>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</si>
  <si>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</si>
  <si>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</si>
  <si>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</si>
  <si>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</si>
  <si>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</si>
  <si>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</si>
  <si>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</si>
  <si>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</si>
  <si>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</si>
  <si>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</si>
  <si>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</si>
  <si>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</si>
  <si>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</si>
  <si>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</si>
  <si>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</si>
  <si>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</si>
  <si>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</si>
  <si>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</si>
  <si>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</si>
  <si>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</si>
  <si>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</si>
  <si>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</si>
  <si>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</si>
  <si>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</si>
  <si>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</si>
  <si>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</si>
  <si>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</si>
  <si>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</si>
  <si>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</si>
  <si>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</si>
  <si>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</si>
  <si>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</si>
  <si>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</si>
  <si>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</si>
  <si>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</si>
  <si>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</si>
  <si>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</si>
  <si>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</si>
  <si>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</si>
  <si>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</si>
  <si>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</si>
  <si>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</si>
  <si>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</si>
  <si>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</si>
  <si>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</si>
  <si>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</si>
  <si>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</si>
  <si>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</si>
  <si>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</si>
  <si>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</si>
  <si>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</si>
  <si>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</si>
  <si>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</si>
  <si>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</si>
  <si>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</si>
  <si>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</si>
  <si>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</si>
  <si>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</si>
  <si>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</si>
  <si>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</si>
  <si>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</si>
  <si>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</si>
  <si>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</si>
  <si>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</si>
  <si>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</si>
  <si>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</si>
  <si>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</si>
  <si>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</si>
  <si>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</si>
  <si>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</si>
  <si>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</si>
  <si>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</si>
  <si>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</si>
  <si>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</si>
  <si>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</si>
  <si>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</si>
  <si>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</si>
  <si>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</si>
  <si>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</si>
  <si>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</si>
  <si>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</si>
  <si>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</si>
  <si>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</si>
  <si>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</si>
  <si>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</si>
  <si>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</si>
  <si>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</si>
  <si>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</si>
  <si>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</si>
  <si>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</si>
  <si>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</si>
  <si>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</si>
  <si>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</si>
  <si>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</si>
  <si>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</si>
  <si>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</si>
  <si>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</si>
  <si>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</si>
  <si>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</si>
  <si>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</si>
  <si>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</si>
  <si>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</si>
  <si>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</si>
  <si>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</si>
  <si>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</si>
  <si>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</si>
  <si>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</si>
  <si>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</si>
  <si>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</si>
  <si>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</si>
  <si>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</si>
  <si>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</si>
  <si>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</si>
  <si>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</si>
  <si>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</si>
  <si>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</si>
  <si>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</si>
  <si>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</si>
  <si>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</si>
  <si>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</si>
  <si>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</si>
  <si>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</si>
  <si>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</si>
  <si>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</si>
  <si>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</si>
  <si>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</si>
  <si>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</si>
  <si>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</si>
  <si>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</si>
  <si>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</si>
  <si>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</si>
  <si>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</si>
  <si>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</si>
  <si>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</si>
  <si>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</si>
  <si>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</si>
  <si>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</si>
  <si>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</si>
  <si>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</si>
  <si>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</si>
  <si>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</si>
  <si>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</si>
  <si>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</si>
  <si>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</si>
  <si>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</si>
  <si>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</si>
  <si>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</si>
  <si>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</si>
  <si>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</si>
  <si>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</si>
  <si>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</si>
  <si>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</si>
  <si>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</si>
  <si>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</si>
  <si>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</si>
  <si>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</si>
  <si>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</si>
  <si>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</si>
  <si>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</si>
  <si>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</si>
  <si>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</si>
  <si>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</si>
  <si>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</si>
  <si>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</si>
  <si>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</si>
  <si>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</si>
  <si>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</si>
  <si>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</si>
  <si>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</si>
  <si>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</si>
  <si>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</si>
  <si>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</si>
  <si>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</si>
  <si>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</si>
  <si>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</si>
  <si>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</si>
  <si>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</si>
  <si>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</si>
  <si>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</si>
  <si>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</si>
  <si>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</si>
  <si>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</si>
  <si>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</si>
  <si>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</si>
  <si>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</si>
  <si>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</si>
  <si>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</si>
  <si>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</si>
  <si>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</si>
  <si>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</si>
  <si>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</si>
  <si>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</si>
  <si>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</si>
  <si>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</si>
  <si>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</si>
  <si>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</si>
  <si>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</si>
  <si>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</si>
  <si>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</si>
  <si>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</si>
  <si>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</si>
  <si>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</si>
  <si>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</si>
  <si>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</si>
  <si>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</si>
  <si>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</si>
  <si>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</si>
  <si>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</si>
  <si>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</si>
  <si>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</si>
  <si>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</si>
  <si>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</si>
  <si>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</si>
  <si>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</si>
  <si>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</si>
  <si>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</si>
  <si>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</si>
  <si>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</si>
  <si>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</si>
  <si>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</si>
  <si>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</si>
  <si>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</si>
  <si>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</si>
  <si>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</si>
  <si>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</si>
  <si>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</si>
  <si>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</si>
  <si>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</si>
  <si>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</si>
  <si>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</si>
  <si>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</si>
  <si>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</si>
  <si>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</si>
  <si>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</si>
  <si>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</si>
  <si>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</si>
  <si>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</si>
  <si>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</si>
  <si>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</si>
  <si>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</si>
  <si>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</si>
  <si>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</si>
  <si>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</si>
  <si>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</si>
  <si>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</si>
  <si>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</si>
  <si>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</si>
  <si>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</si>
  <si>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</si>
  <si>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</si>
  <si>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</si>
  <si>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</si>
  <si>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</si>
  <si>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</si>
  <si>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</si>
  <si>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</si>
  <si>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</si>
  <si>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</si>
  <si>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</si>
  <si>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</si>
  <si>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</si>
  <si>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</si>
  <si>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</si>
  <si>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</si>
  <si>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</si>
  <si>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</si>
  <si>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</si>
  <si>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</si>
  <si>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</si>
  <si>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</si>
  <si>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</si>
  <si>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</si>
  <si>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</si>
  <si>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</si>
  <si>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</si>
  <si>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</si>
  <si>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</si>
  <si>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</si>
  <si>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</si>
  <si>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</si>
  <si>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</si>
  <si>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</si>
  <si>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</si>
  <si>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</si>
  <si>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</si>
  <si>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</si>
  <si>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</si>
  <si>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</si>
  <si>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</si>
  <si>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</si>
  <si>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</si>
  <si>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</si>
  <si>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</si>
  <si>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</si>
  <si>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</si>
  <si>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</si>
  <si>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</si>
  <si>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</si>
  <si>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</si>
  <si>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</si>
  <si>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</si>
  <si>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</si>
  <si>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</si>
  <si>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</si>
  <si>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</si>
  <si>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</si>
  <si>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</si>
  <si>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</si>
  <si>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</si>
  <si>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</si>
  <si>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</si>
  <si>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</si>
  <si>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</si>
  <si>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</si>
  <si>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</si>
  <si>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</si>
  <si>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</si>
  <si>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</si>
  <si>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</si>
  <si>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</si>
  <si>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</si>
  <si>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</si>
  <si>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</si>
  <si>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</si>
  <si>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</si>
  <si>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</si>
  <si>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</si>
  <si>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</si>
  <si>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</si>
  <si>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</si>
  <si>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</si>
  <si>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</si>
  <si>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</si>
  <si>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</si>
  <si>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</si>
  <si>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</si>
  <si>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</si>
  <si>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</si>
  <si>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</si>
  <si>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</si>
  <si>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</si>
  <si>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</si>
  <si>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</si>
  <si>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</si>
  <si>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</si>
  <si>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</si>
  <si>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</si>
  <si>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</si>
  <si>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</si>
  <si>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</si>
  <si>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</si>
  <si>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</si>
  <si>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</si>
  <si>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</si>
  <si>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</si>
  <si>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</si>
  <si>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</si>
  <si>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</si>
  <si>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</si>
  <si>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</si>
  <si>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</si>
  <si>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</si>
  <si>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</si>
  <si>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</si>
  <si>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</si>
  <si>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</si>
  <si>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</si>
  <si>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</si>
  <si>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</si>
  <si>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</si>
  <si>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</si>
  <si>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</si>
  <si>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</si>
  <si>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</si>
  <si>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</si>
  <si>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</si>
  <si>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</si>
  <si>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</si>
  <si>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</si>
  <si>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</si>
  <si>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</si>
  <si>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</si>
  <si>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</si>
  <si>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</si>
  <si>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</si>
  <si>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</si>
  <si>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</si>
  <si>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</si>
  <si>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</si>
  <si>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</si>
  <si>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</si>
  <si>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</si>
  <si>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</si>
  <si>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</si>
  <si>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</si>
  <si>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</si>
  <si>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</si>
  <si>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</si>
  <si>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</si>
  <si>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</si>
  <si>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</si>
  <si>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</si>
  <si>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</si>
  <si>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</si>
  <si>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</si>
  <si>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</si>
  <si>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</si>
  <si>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</si>
  <si>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</si>
  <si>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</si>
  <si>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</si>
  <si>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</si>
  <si>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</si>
  <si>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</si>
  <si>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</si>
  <si>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</si>
  <si>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</si>
  <si>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</si>
  <si>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</si>
  <si>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</si>
  <si>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</si>
  <si>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</si>
  <si>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</si>
  <si>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</si>
  <si>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</si>
  <si>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</si>
  <si>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</si>
  <si>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</si>
  <si>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</si>
  <si>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</si>
  <si>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</si>
  <si>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</si>
  <si>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</si>
  <si>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</si>
  <si>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</si>
  <si>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</si>
  <si>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</si>
  <si>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</si>
  <si>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</si>
  <si>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</si>
  <si>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</si>
  <si>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</si>
  <si>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</si>
  <si>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</si>
  <si>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</si>
  <si>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</si>
  <si>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</si>
  <si>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</si>
  <si>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</si>
  <si>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</si>
  <si>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</si>
  <si>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</si>
  <si>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</si>
  <si>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</si>
  <si>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</si>
  <si>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</si>
  <si>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</si>
  <si>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</si>
  <si>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</si>
  <si>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</si>
  <si>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</si>
  <si>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</si>
  <si>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</si>
  <si>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</si>
  <si>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</si>
  <si>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</si>
  <si>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</si>
  <si>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</si>
  <si>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</si>
  <si>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</si>
  <si>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</si>
  <si>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</si>
  <si>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</si>
  <si>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</si>
  <si>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</si>
  <si>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</si>
  <si>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</si>
  <si>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</si>
  <si>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</si>
  <si>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</si>
  <si>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</si>
  <si>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</si>
  <si>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</si>
  <si>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</si>
  <si>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</si>
  <si>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</si>
  <si>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</si>
  <si>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</si>
  <si>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</si>
  <si>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</si>
  <si>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</si>
  <si>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</si>
  <si>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</si>
  <si>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</si>
  <si>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</si>
  <si>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</si>
  <si>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</si>
  <si>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</si>
  <si>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</si>
  <si>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</si>
  <si>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</si>
  <si>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</si>
  <si>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</si>
  <si>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</si>
  <si>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</si>
  <si>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</si>
  <si>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</si>
  <si>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</si>
  <si>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</si>
  <si>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</si>
  <si>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</si>
  <si>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</si>
  <si>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</si>
  <si>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</si>
  <si>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</si>
  <si>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</si>
  <si>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</si>
  <si>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</si>
  <si>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</si>
  <si>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</si>
  <si>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</si>
  <si>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</si>
  <si>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</si>
  <si>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</si>
  <si>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</si>
  <si>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</si>
  <si>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</si>
  <si>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</si>
  <si>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</si>
  <si>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</si>
  <si>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</si>
  <si>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</si>
  <si>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</si>
  <si>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</si>
  <si>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</si>
  <si>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</si>
  <si>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</si>
  <si>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</si>
  <si>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</si>
  <si>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</si>
  <si>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</si>
  <si>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</si>
  <si>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</si>
  <si>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</si>
  <si>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</si>
  <si>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</si>
  <si>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</si>
  <si>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</si>
  <si>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</si>
  <si>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</si>
  <si>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</si>
  <si>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</si>
  <si>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</si>
  <si>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</si>
  <si>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</si>
  <si>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</si>
  <si>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</si>
  <si>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</si>
  <si>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</si>
  <si>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</si>
  <si>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</si>
  <si>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</si>
  <si>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</si>
  <si>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</si>
  <si>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</si>
  <si>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</si>
  <si>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</si>
  <si>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</si>
  <si>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</si>
  <si>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</si>
  <si>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</si>
  <si>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</si>
  <si>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</si>
  <si>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</si>
  <si>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</si>
  <si>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</si>
  <si>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</si>
  <si>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</si>
  <si>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</si>
  <si>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</si>
  <si>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</si>
  <si>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</si>
  <si>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</si>
  <si>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</si>
  <si>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</si>
  <si>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</si>
  <si>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</si>
  <si>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</si>
  <si>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</si>
  <si>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</si>
  <si>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</si>
  <si>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</si>
  <si>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</si>
  <si>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</si>
  <si>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</si>
  <si>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</si>
  <si>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</si>
  <si>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</si>
  <si>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</si>
  <si>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</si>
  <si>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</si>
  <si>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</si>
  <si>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</si>
  <si>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</si>
  <si>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</si>
  <si>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</si>
  <si>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</si>
  <si>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</si>
  <si>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</si>
  <si>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</si>
  <si>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</si>
  <si>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</si>
  <si>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</si>
  <si>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</si>
  <si>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</si>
  <si>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</si>
  <si>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</si>
  <si>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</si>
  <si>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</si>
  <si>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</si>
  <si>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</si>
  <si>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</si>
  <si>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</si>
  <si>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</si>
  <si>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</si>
  <si>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</si>
  <si>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</si>
  <si>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</si>
  <si>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</si>
  <si>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</si>
  <si>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</si>
  <si>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</si>
  <si>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</si>
  <si>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</si>
  <si>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</si>
  <si>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</si>
  <si>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</si>
  <si>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</si>
  <si>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</si>
  <si>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</si>
  <si>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</si>
  <si>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</si>
  <si>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</si>
  <si>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</si>
  <si>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</si>
  <si>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</si>
  <si>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</si>
  <si>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</si>
  <si>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</si>
  <si>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</si>
  <si>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</si>
  <si>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</si>
  <si>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</si>
  <si>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</si>
  <si>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</si>
  <si>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</si>
  <si>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</si>
  <si>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</si>
  <si>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</si>
  <si>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</si>
  <si>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</si>
  <si>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</si>
  <si>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</si>
  <si>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</si>
  <si>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</si>
  <si>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</si>
  <si>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</si>
  <si>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</si>
  <si>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</si>
  <si>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</si>
  <si>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</si>
  <si>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</si>
  <si>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</si>
  <si>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</si>
  <si>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</si>
  <si>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</si>
  <si>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</si>
  <si>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</si>
  <si>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</si>
  <si>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</si>
  <si>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</si>
  <si>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</si>
  <si>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</si>
  <si>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</si>
  <si>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</si>
  <si>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</si>
  <si>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</si>
  <si>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</si>
  <si>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</si>
  <si>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</si>
  <si>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</si>
  <si>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</si>
  <si>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</si>
  <si>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</si>
  <si>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</si>
  <si>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</si>
  <si>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</si>
  <si>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</si>
  <si>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</si>
  <si>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</si>
  <si>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</si>
  <si>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</si>
  <si>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</si>
  <si>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</si>
  <si>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</si>
  <si>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</si>
  <si>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</si>
  <si>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</si>
  <si>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</si>
  <si>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</si>
  <si>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</si>
  <si>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</si>
  <si>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</si>
  <si>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</si>
  <si>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</si>
  <si>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</si>
  <si>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</si>
  <si>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</si>
  <si>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</si>
  <si>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</si>
  <si>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</si>
  <si>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</si>
  <si>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</si>
  <si>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</si>
  <si>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</si>
  <si>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</si>
  <si>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</si>
  <si>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</si>
  <si>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</si>
  <si>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</si>
  <si>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</si>
  <si>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</si>
  <si>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</si>
  <si>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</si>
  <si>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</si>
  <si>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</si>
  <si>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</si>
  <si>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</si>
  <si>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</si>
  <si>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</si>
  <si>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</si>
  <si>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</si>
  <si>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</si>
  <si>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</si>
  <si>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</si>
  <si>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</si>
  <si>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</si>
  <si>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</si>
  <si>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</si>
  <si>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</si>
  <si>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</si>
  <si>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</si>
  <si>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</si>
  <si>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</si>
  <si>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</si>
  <si>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</si>
  <si>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</si>
  <si>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</si>
  <si>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</si>
  <si>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</si>
  <si>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</si>
  <si>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</si>
  <si>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</si>
  <si>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</si>
  <si>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</si>
  <si>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</si>
  <si>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</si>
  <si>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</si>
  <si>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</si>
  <si>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</si>
  <si>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</si>
  <si>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</si>
  <si>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</si>
  <si>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</si>
  <si>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</si>
  <si>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</si>
  <si>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</si>
  <si>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</si>
  <si>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</si>
  <si>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</si>
  <si>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</si>
  <si>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</si>
  <si>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</si>
  <si>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</si>
  <si>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</si>
  <si>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</si>
  <si>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</si>
  <si>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</si>
  <si>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</si>
  <si>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</si>
  <si>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</si>
  <si>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</si>
  <si>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</si>
  <si>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</si>
  <si>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</si>
  <si>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</si>
  <si>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</si>
  <si>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</si>
  <si>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</si>
  <si>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</si>
  <si>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</si>
  <si>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</si>
  <si>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</si>
  <si>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</si>
  <si>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</si>
  <si>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</si>
  <si>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</si>
  <si>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</si>
  <si>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</si>
  <si>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</si>
  <si>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</si>
  <si>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</si>
  <si>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</si>
  <si>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</si>
  <si>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</si>
  <si>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</si>
  <si>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</si>
  <si>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</si>
  <si>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</si>
  <si>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</si>
  <si>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</si>
  <si>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</si>
  <si>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</si>
  <si>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</si>
  <si>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</si>
  <si>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</si>
  <si>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</si>
  <si>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</si>
  <si>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</si>
  <si>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</si>
  <si>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</si>
  <si>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</si>
  <si>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</si>
  <si>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</si>
  <si>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</si>
  <si>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</si>
  <si>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</si>
  <si>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</si>
  <si>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</si>
  <si>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</si>
  <si>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</si>
  <si>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</si>
  <si>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</si>
  <si>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</si>
  <si>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</si>
  <si>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</si>
  <si>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</si>
  <si>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</si>
  <si>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</si>
  <si>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</si>
  <si>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</si>
  <si>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</si>
  <si>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</si>
  <si>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</si>
  <si>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</si>
  <si>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</si>
  <si>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</si>
  <si>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</si>
  <si>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</si>
  <si>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</si>
  <si>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</si>
  <si>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</si>
  <si>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</si>
  <si>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</si>
  <si>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</si>
  <si>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</si>
  <si>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</si>
  <si>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</si>
  <si>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</si>
  <si>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</si>
  <si>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</si>
  <si>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</si>
  <si>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</si>
  <si>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</si>
  <si>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</si>
  <si>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</si>
  <si>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</si>
  <si>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</si>
  <si>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</si>
  <si>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</si>
  <si>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</si>
  <si>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</si>
  <si>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</si>
  <si>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</si>
  <si>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</si>
  <si>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</si>
  <si>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</si>
  <si>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</si>
  <si>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</si>
  <si>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</si>
  <si>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</si>
  <si>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</si>
  <si>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</si>
  <si>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</si>
  <si>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</si>
  <si>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</si>
  <si>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</si>
  <si>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</si>
  <si>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</si>
  <si>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</si>
  <si>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</si>
  <si>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</si>
  <si>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</si>
  <si>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</si>
  <si>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</si>
  <si>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</si>
  <si>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</si>
  <si>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</si>
  <si>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</si>
  <si>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</si>
  <si>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</si>
  <si>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</si>
  <si>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</si>
  <si>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</si>
  <si>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</si>
  <si>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</si>
  <si>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</si>
  <si>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</si>
  <si>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</si>
  <si>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</si>
  <si>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</si>
  <si>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</si>
  <si>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</si>
  <si>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</si>
  <si>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</si>
  <si>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</si>
  <si>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</si>
  <si>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</si>
  <si>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</si>
  <si>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</si>
  <si>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</si>
  <si>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</si>
  <si>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</si>
  <si>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</si>
  <si>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</si>
  <si>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</si>
  <si>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</si>
  <si>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</si>
  <si>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</si>
  <si>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</si>
  <si>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</si>
  <si>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</si>
  <si>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</si>
  <si>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</si>
  <si>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</si>
  <si>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</si>
  <si>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</si>
  <si>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</si>
  <si>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</si>
  <si>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</si>
  <si>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</si>
  <si>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</si>
  <si>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</si>
  <si>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</si>
  <si>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</si>
  <si>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</si>
  <si>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</si>
  <si>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</si>
  <si>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</si>
  <si>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</si>
  <si>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</si>
  <si>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</si>
  <si>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</si>
  <si>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</si>
  <si>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</si>
  <si>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</si>
  <si>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</si>
  <si>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</si>
  <si>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</si>
  <si>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</si>
  <si>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</si>
  <si>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</si>
  <si>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</si>
  <si>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</si>
  <si>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</si>
  <si>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</si>
  <si>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</si>
  <si>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</si>
  <si>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</si>
  <si>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</si>
  <si>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</si>
  <si>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</si>
  <si>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</si>
  <si>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</si>
  <si>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</si>
  <si>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</si>
  <si>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</si>
  <si>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</si>
  <si>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</si>
  <si>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</si>
  <si>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</si>
  <si>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</si>
  <si>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</si>
  <si>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</si>
  <si>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</si>
  <si>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</si>
  <si>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</si>
  <si>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</si>
  <si>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</si>
  <si>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</si>
  <si>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</si>
  <si>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</si>
  <si>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</si>
  <si>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</si>
  <si>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</si>
  <si>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</si>
  <si>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</si>
  <si>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</si>
  <si>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</si>
  <si>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</si>
  <si>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</si>
  <si>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</si>
  <si>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</si>
  <si>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</si>
  <si>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</si>
  <si>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</si>
  <si>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</si>
  <si>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</si>
  <si>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</si>
  <si>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</si>
  <si>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</si>
  <si>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</si>
  <si>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</si>
  <si>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</si>
  <si>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</si>
  <si>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</si>
  <si>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</si>
  <si>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</si>
  <si>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</si>
  <si>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</si>
  <si>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</si>
  <si>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</si>
  <si>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</si>
  <si>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</si>
  <si>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</si>
  <si>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</si>
  <si>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</si>
  <si>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</si>
  <si>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</si>
  <si>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</si>
  <si>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</si>
  <si>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</si>
  <si>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</si>
  <si>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</si>
  <si>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</si>
  <si>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</si>
  <si>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</si>
  <si>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</si>
  <si>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</si>
  <si>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</si>
  <si>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</si>
  <si>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</si>
  <si>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</si>
  <si>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</si>
  <si>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</si>
  <si>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</si>
  <si>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</si>
  <si>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</si>
  <si>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</si>
  <si>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</si>
  <si>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</si>
  <si>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</si>
  <si>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</si>
  <si>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</si>
  <si>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</si>
  <si>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</si>
  <si>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</si>
  <si>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</si>
  <si>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</si>
  <si>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</si>
  <si>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</si>
  <si>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</si>
  <si>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</si>
  <si>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</si>
  <si>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</si>
  <si>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</si>
  <si>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</si>
  <si>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</si>
  <si>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</si>
  <si>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</si>
  <si>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</si>
  <si>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</si>
  <si>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</si>
  <si>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</si>
  <si>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</si>
  <si>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</si>
  <si>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</si>
  <si>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</si>
  <si>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</si>
  <si>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</si>
  <si>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</si>
  <si>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</si>
  <si>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</si>
  <si>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</si>
  <si>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</si>
  <si>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</si>
  <si>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</si>
  <si>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</si>
  <si>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</si>
  <si>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</si>
  <si>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</si>
  <si>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</si>
  <si>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</si>
  <si>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</si>
  <si>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</si>
  <si>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</si>
  <si>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</si>
  <si>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</si>
  <si>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</si>
  <si>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</si>
  <si>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</si>
  <si>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</si>
  <si>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</si>
  <si>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</si>
  <si>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</si>
  <si>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</si>
  <si>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</si>
  <si>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</si>
  <si>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</si>
  <si>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</si>
  <si>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</si>
  <si>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</si>
  <si>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</si>
  <si>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</si>
  <si>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</si>
  <si>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</si>
  <si>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</si>
  <si>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</si>
  <si>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</si>
  <si>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</si>
  <si>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</si>
  <si>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</si>
  <si>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</si>
  <si>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</si>
  <si>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</si>
  <si>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</si>
  <si>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</si>
  <si>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</si>
  <si>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</si>
  <si>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</si>
  <si>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</si>
  <si>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</si>
  <si>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</si>
  <si>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</si>
  <si>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</si>
  <si>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</si>
  <si>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</si>
  <si>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</si>
  <si>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</si>
  <si>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</si>
  <si>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</si>
  <si>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</si>
  <si>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</si>
  <si>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</si>
  <si>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</si>
  <si>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</si>
  <si>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</si>
  <si>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</si>
  <si>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</si>
  <si>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</si>
  <si>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</si>
  <si>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</si>
  <si>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</si>
  <si>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</si>
  <si>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</si>
  <si>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</si>
  <si>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</si>
  <si>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</si>
  <si>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</si>
  <si>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</si>
  <si>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</si>
  <si>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</si>
  <si>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</si>
  <si>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</si>
  <si>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</si>
  <si>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</si>
  <si>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</si>
  <si>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</si>
  <si>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</si>
  <si>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</si>
  <si>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</si>
  <si>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</si>
  <si>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</si>
  <si>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</si>
  <si>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</si>
  <si>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</si>
  <si>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</si>
  <si>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</si>
  <si>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</si>
  <si>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</si>
  <si>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</si>
  <si>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</si>
  <si>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</si>
  <si>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</si>
  <si>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</si>
  <si>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</si>
  <si>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</si>
  <si>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</si>
  <si>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</si>
  <si>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</si>
  <si>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</si>
  <si>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</si>
  <si>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</si>
  <si>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</si>
  <si>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</si>
  <si>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</si>
  <si>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</si>
  <si>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</si>
  <si>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</si>
  <si>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</si>
  <si>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</si>
  <si>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</si>
  <si>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</si>
  <si>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</si>
  <si>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</si>
  <si>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</si>
  <si>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</si>
  <si>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</si>
  <si>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</si>
  <si>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</si>
  <si>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</si>
  <si>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</si>
  <si>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</si>
  <si>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</si>
  <si>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</si>
  <si>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</si>
  <si>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</si>
  <si>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</si>
  <si>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</si>
  <si>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</si>
  <si>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</si>
  <si>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</si>
  <si>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</si>
  <si>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</si>
  <si>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</si>
  <si>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</si>
  <si>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</si>
  <si>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</si>
  <si>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</si>
  <si>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</si>
  <si>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</si>
  <si>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</si>
  <si>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</si>
  <si>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</si>
  <si>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</si>
  <si>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</si>
  <si>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</si>
  <si>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</si>
  <si>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</si>
  <si>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</si>
  <si>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</si>
  <si>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</si>
  <si>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</si>
  <si>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</si>
  <si>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</si>
  <si>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</si>
  <si>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</si>
  <si>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</si>
  <si>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</si>
  <si>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</si>
  <si>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</si>
  <si>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</si>
  <si>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</si>
  <si>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</si>
  <si>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</si>
  <si>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</si>
  <si>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</si>
  <si>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</si>
  <si>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</si>
  <si>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</si>
  <si>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</si>
  <si>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</si>
  <si>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</si>
  <si>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</si>
  <si>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</si>
  <si>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</si>
  <si>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</si>
  <si>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</si>
  <si>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</si>
  <si>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</si>
  <si>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</si>
  <si>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</si>
  <si>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</si>
  <si>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</si>
  <si>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</si>
  <si>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</si>
  <si>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</si>
  <si>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</si>
  <si>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</si>
  <si>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</si>
  <si>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</si>
  <si>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</si>
  <si>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</si>
  <si>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</si>
  <si>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</si>
  <si>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</si>
  <si>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</si>
  <si>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</si>
  <si>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</si>
  <si>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</si>
  <si>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</si>
  <si>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</si>
  <si>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</si>
  <si>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</si>
  <si>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</si>
  <si>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</si>
  <si>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</si>
  <si>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</si>
  <si>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</si>
  <si>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</si>
  <si>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</si>
  <si>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</si>
  <si>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</si>
  <si>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</si>
  <si>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</si>
  <si>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</si>
  <si>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</si>
  <si>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</si>
  <si>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</si>
  <si>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</si>
  <si>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</si>
  <si>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</si>
  <si>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</si>
  <si>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</si>
  <si>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</si>
  <si>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</si>
  <si>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</si>
  <si>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</si>
  <si>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</si>
  <si>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</si>
  <si>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</si>
  <si>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</si>
  <si>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</si>
  <si>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</si>
  <si>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</si>
  <si>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</si>
  <si>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</si>
  <si>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</si>
  <si>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</si>
  <si>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</si>
  <si>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</si>
  <si>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</si>
  <si>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</si>
  <si>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</si>
  <si>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</si>
  <si>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</si>
  <si>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</si>
  <si>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</si>
  <si>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</si>
  <si>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</si>
  <si>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</si>
  <si>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</si>
  <si>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</si>
  <si>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</si>
  <si>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</si>
  <si>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</si>
  <si>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</si>
  <si>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</si>
  <si>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</si>
  <si>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</si>
  <si>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</si>
  <si>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</si>
  <si>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</si>
  <si>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</si>
  <si>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</si>
  <si>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</si>
  <si>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</si>
  <si>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</si>
  <si>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</si>
  <si>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</si>
  <si>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</si>
  <si>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</si>
  <si>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</si>
  <si>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</si>
  <si>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</si>
  <si>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</si>
  <si>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</si>
  <si>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</si>
  <si>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</si>
  <si>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</si>
  <si>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</si>
  <si>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</si>
  <si>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</si>
  <si>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</si>
  <si>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</si>
  <si>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</si>
  <si>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</si>
  <si>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</si>
  <si>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</si>
  <si>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</si>
  <si>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</si>
  <si>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</si>
  <si>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</si>
  <si>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</si>
  <si>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</si>
  <si>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</si>
  <si>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</si>
  <si>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</si>
  <si>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</si>
  <si>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</si>
  <si>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</si>
  <si>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</si>
  <si>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</si>
  <si>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</si>
  <si>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</si>
  <si>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</si>
  <si>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</si>
  <si>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</si>
  <si>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</si>
  <si>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</si>
  <si>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</si>
  <si>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</si>
  <si>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</si>
  <si>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</si>
  <si>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</si>
  <si>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</si>
  <si>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</si>
  <si>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</si>
  <si>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</si>
  <si>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</si>
  <si>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</si>
  <si>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</si>
  <si>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</si>
  <si>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</si>
  <si>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</si>
  <si>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</si>
  <si>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</si>
  <si>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</si>
  <si>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</si>
  <si>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</si>
  <si>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</si>
  <si>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</si>
  <si>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</si>
  <si>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</si>
  <si>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</si>
  <si>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</si>
  <si>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</si>
  <si>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</si>
  <si>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</si>
  <si>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</si>
  <si>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</si>
  <si>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</si>
  <si>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</si>
  <si>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</si>
  <si>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</si>
  <si>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</si>
  <si>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</si>
  <si>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</si>
  <si>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</si>
  <si>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</si>
  <si>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</si>
  <si>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</si>
  <si>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</si>
  <si>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</si>
  <si>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</si>
  <si>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</si>
  <si>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</si>
  <si>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</si>
  <si>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</si>
  <si>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</si>
  <si>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</si>
  <si>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</si>
  <si>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</si>
  <si>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</si>
  <si>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</si>
  <si>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</si>
  <si>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</si>
  <si>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</si>
  <si>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</si>
  <si>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</si>
  <si>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</si>
  <si>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</si>
  <si>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</si>
  <si>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</si>
  <si>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</si>
  <si>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</si>
  <si>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</si>
  <si>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</si>
  <si>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</si>
  <si>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</si>
  <si>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</si>
  <si>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</si>
  <si>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</si>
  <si>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</si>
  <si>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</si>
  <si>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</si>
  <si>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</si>
  <si>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</si>
  <si>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</si>
  <si>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</si>
  <si>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</si>
  <si>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</si>
  <si>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</si>
  <si>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</si>
  <si>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</si>
  <si>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</si>
  <si>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</si>
  <si>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</si>
  <si>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</si>
  <si>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</si>
  <si>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</si>
  <si>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</si>
  <si>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</si>
  <si>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</si>
  <si>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</si>
  <si>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</si>
  <si>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</si>
  <si>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</si>
  <si>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</si>
  <si>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</si>
  <si>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</si>
  <si>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</si>
  <si>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</si>
  <si>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</si>
  <si>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</si>
  <si>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</si>
  <si>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</si>
  <si>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</si>
  <si>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</si>
  <si>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</si>
  <si>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</si>
  <si>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</si>
  <si>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</si>
  <si>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</si>
  <si>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</si>
  <si>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</si>
  <si>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</si>
  <si>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</si>
  <si>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</si>
  <si>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</si>
  <si>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</si>
  <si>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</si>
  <si>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</si>
  <si>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</si>
  <si>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</si>
  <si>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</si>
  <si>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</si>
  <si>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</si>
  <si>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</si>
  <si>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</si>
  <si>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</si>
  <si>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</si>
  <si>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</si>
  <si>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</si>
  <si>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</si>
  <si>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</si>
  <si>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</si>
  <si>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</si>
  <si>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</si>
  <si>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</si>
  <si>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</si>
  <si>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</si>
  <si>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</si>
  <si>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</si>
  <si>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</si>
  <si>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</si>
  <si>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</si>
  <si>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</si>
  <si>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</si>
  <si>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</si>
  <si>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</si>
  <si>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</si>
  <si>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</si>
  <si>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</si>
  <si>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</si>
  <si>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</si>
  <si>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</si>
  <si>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</si>
  <si>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</si>
  <si>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</si>
  <si>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</si>
  <si>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</si>
  <si>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</si>
  <si>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</si>
  <si>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</si>
  <si>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</si>
  <si>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</si>
  <si>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</si>
  <si>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</si>
  <si>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</si>
  <si>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</si>
  <si>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</si>
  <si>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</si>
  <si>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</si>
  <si>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</si>
  <si>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</si>
  <si>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</si>
  <si>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</si>
  <si>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</si>
  <si>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</si>
  <si>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</si>
  <si>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</si>
  <si>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</si>
  <si>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</si>
  <si>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</si>
  <si>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</si>
  <si>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</si>
  <si>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</si>
  <si>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</si>
  <si>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</si>
  <si>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</si>
  <si>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</si>
  <si>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</si>
  <si>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</si>
  <si>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</si>
  <si>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</si>
  <si>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</si>
  <si>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</si>
  <si>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</si>
  <si>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</si>
  <si>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</si>
  <si>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</si>
  <si>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</si>
  <si>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</si>
  <si>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</si>
  <si>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</si>
  <si>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</si>
  <si>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</si>
  <si>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</si>
  <si>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</si>
  <si>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</si>
  <si>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</si>
  <si>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</si>
  <si>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</si>
  <si>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</si>
  <si>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</si>
  <si>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</si>
  <si>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</si>
  <si>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</si>
  <si>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</si>
  <si>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</si>
  <si>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</si>
  <si>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</si>
  <si>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</si>
  <si>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</si>
  <si>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</si>
  <si>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</si>
  <si>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</si>
  <si>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</si>
  <si>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</si>
  <si>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</si>
  <si>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</si>
  <si>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</si>
  <si>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</si>
  <si>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</si>
  <si>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</si>
  <si>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</si>
  <si>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</si>
  <si>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</si>
  <si>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</si>
  <si>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</si>
  <si>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</si>
  <si>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</si>
  <si>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</si>
  <si>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</si>
  <si>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</si>
  <si>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</si>
  <si>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</si>
  <si>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</si>
  <si>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</si>
  <si>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</si>
  <si>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</si>
  <si>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</si>
  <si>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</si>
  <si>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</si>
  <si>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</si>
  <si>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</si>
  <si>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</si>
  <si>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</si>
  <si>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</si>
  <si>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</si>
  <si>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</si>
  <si>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</si>
  <si>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</si>
  <si>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</si>
  <si>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</si>
  <si>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</si>
  <si>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</si>
  <si>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</si>
  <si>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</si>
  <si>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</si>
  <si>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</si>
  <si>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</si>
  <si>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</si>
  <si>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</si>
  <si>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</si>
  <si>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</si>
  <si>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</si>
  <si>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</si>
  <si>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</si>
  <si>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</si>
  <si>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</si>
  <si>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</si>
  <si>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</si>
  <si>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</si>
  <si>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</si>
  <si>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</si>
  <si>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</si>
  <si>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</si>
  <si>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</si>
  <si>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</si>
  <si>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</si>
  <si>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</si>
  <si>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</si>
  <si>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</si>
  <si>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</si>
  <si>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</si>
  <si>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</si>
  <si>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</si>
  <si>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</si>
  <si>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</si>
  <si>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</si>
  <si>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</si>
  <si>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</si>
  <si>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</si>
  <si>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</si>
  <si>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</si>
  <si>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</si>
  <si>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</si>
  <si>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</si>
  <si>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</si>
  <si>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</si>
  <si>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</si>
  <si>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</si>
  <si>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</si>
  <si>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</si>
  <si>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</si>
  <si>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</si>
  <si>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</si>
  <si>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</si>
  <si>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</si>
  <si>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</si>
  <si>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</si>
  <si>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</si>
  <si>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</si>
  <si>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</si>
  <si>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</si>
  <si>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</si>
  <si>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</si>
  <si>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</si>
  <si>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</si>
  <si>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</si>
  <si>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</si>
  <si>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</si>
  <si>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</si>
  <si>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</si>
  <si>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</si>
  <si>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</si>
  <si>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</si>
  <si>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</si>
  <si>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</si>
  <si>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</si>
  <si>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</si>
  <si>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</si>
  <si>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</si>
  <si>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</si>
  <si>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</si>
  <si>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</si>
  <si>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</si>
  <si>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</si>
  <si>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</si>
  <si>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</si>
  <si>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</si>
  <si>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</si>
  <si>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</si>
  <si>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</si>
  <si>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</si>
  <si>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</si>
  <si>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</si>
  <si>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</si>
  <si>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</si>
  <si>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</si>
  <si>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</si>
  <si>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</si>
  <si>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</si>
  <si>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</si>
  <si>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</si>
  <si>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</si>
  <si>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</si>
  <si>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</si>
  <si>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</si>
  <si>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</si>
  <si>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</si>
  <si>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</si>
  <si>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</si>
  <si>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</si>
  <si>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</si>
  <si>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</si>
  <si>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</si>
  <si>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</si>
  <si>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</si>
  <si>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</si>
  <si>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</si>
  <si>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</si>
  <si>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</si>
  <si>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</si>
  <si>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</si>
  <si>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</si>
  <si>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</si>
  <si>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</si>
  <si>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</si>
  <si>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</si>
  <si>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</si>
  <si>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</si>
  <si>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</si>
  <si>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</si>
  <si>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</si>
  <si>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</si>
  <si>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</si>
  <si>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</si>
  <si>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</si>
  <si>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</si>
  <si>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</si>
  <si>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</si>
  <si>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</si>
  <si>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</si>
  <si>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</si>
  <si>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</si>
  <si>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</si>
  <si>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</si>
  <si>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</si>
  <si>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</si>
  <si>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</si>
  <si>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</si>
  <si>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</si>
  <si>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</si>
  <si>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</si>
  <si>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</si>
  <si>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</si>
  <si>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</si>
  <si>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</si>
  <si>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</si>
  <si>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</si>
  <si>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</si>
  <si>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</si>
  <si>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</si>
  <si>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</si>
  <si>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</si>
  <si>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</si>
  <si>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</si>
  <si>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</si>
  <si>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</si>
  <si>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</si>
  <si>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</si>
  <si>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</si>
  <si>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</si>
  <si>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</si>
  <si>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</si>
  <si>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</si>
  <si>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</si>
  <si>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</si>
  <si>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</si>
  <si>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</si>
  <si>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</si>
  <si>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</si>
  <si>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</si>
  <si>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</si>
  <si>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</si>
  <si>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</si>
  <si>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</si>
  <si>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</si>
  <si>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</si>
  <si>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</si>
  <si>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</si>
  <si>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</si>
  <si>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</si>
  <si>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</si>
  <si>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</si>
  <si>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</si>
  <si>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</si>
  <si>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</si>
  <si>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</si>
  <si>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</si>
  <si>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</si>
  <si>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</si>
  <si>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</si>
  <si>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</si>
  <si>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</si>
  <si>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</si>
  <si>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</si>
  <si>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</si>
  <si>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</si>
  <si>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</si>
  <si>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</si>
  <si>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</si>
  <si>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</si>
  <si>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</si>
  <si>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</si>
  <si>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</si>
  <si>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</si>
  <si>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</si>
  <si>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</si>
  <si>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</si>
  <si>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</si>
  <si>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</si>
  <si>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</si>
  <si>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</si>
  <si>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</si>
  <si>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</si>
  <si>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</si>
  <si>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</si>
  <si>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</si>
  <si>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</si>
  <si>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</si>
  <si>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</si>
  <si>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</si>
  <si>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</si>
  <si>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</si>
  <si>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</si>
  <si>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</si>
  <si>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</si>
  <si>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</si>
  <si>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</si>
  <si>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</si>
  <si>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</si>
  <si>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</si>
  <si>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</si>
  <si>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</si>
  <si>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</si>
  <si>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</si>
  <si>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</si>
  <si>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</si>
  <si>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</si>
  <si>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</si>
  <si>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</si>
  <si>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</si>
  <si>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</si>
  <si>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</si>
  <si>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</si>
  <si>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</si>
  <si>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</si>
  <si>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</si>
  <si>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</si>
  <si>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</si>
  <si>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</si>
  <si>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</si>
  <si>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</si>
  <si>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</si>
  <si>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</si>
  <si>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</si>
  <si>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</si>
  <si>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</si>
  <si>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</si>
  <si>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</si>
  <si>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</si>
  <si>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</si>
  <si>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</si>
  <si>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</si>
  <si>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</si>
  <si>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</si>
  <si>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</si>
  <si>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</si>
  <si>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</si>
  <si>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</si>
  <si>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</si>
  <si>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</si>
  <si>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</si>
  <si>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</si>
  <si>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</si>
  <si>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</si>
  <si>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</si>
  <si>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</si>
  <si>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</si>
  <si>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</si>
  <si>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</si>
  <si>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</si>
  <si>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</si>
  <si>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</si>
  <si>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</si>
  <si>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</si>
  <si>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</si>
  <si>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</si>
  <si>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</si>
  <si>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</si>
  <si>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</si>
  <si>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</si>
  <si>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</si>
  <si>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</si>
  <si>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</si>
  <si>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</si>
  <si>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</si>
  <si>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</si>
  <si>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</si>
  <si>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</si>
  <si>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</si>
  <si>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</si>
  <si>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</si>
  <si>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</si>
  <si>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</si>
  <si>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</si>
  <si>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</si>
  <si>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</si>
  <si>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</si>
  <si>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</si>
  <si>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</si>
  <si>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</si>
  <si>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</si>
  <si>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</si>
  <si>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</si>
  <si>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</si>
  <si>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</si>
  <si>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</si>
  <si>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</si>
  <si>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</si>
  <si>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</si>
  <si>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</si>
  <si>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</si>
  <si>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</si>
  <si>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</si>
  <si>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</si>
  <si>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</si>
  <si>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</si>
  <si>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</si>
  <si>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</si>
  <si>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</si>
  <si>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</si>
  <si>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</si>
  <si>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</si>
  <si>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</si>
  <si>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</si>
  <si>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</si>
  <si>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</si>
  <si>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</si>
  <si>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</si>
  <si>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</si>
  <si>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</si>
  <si>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</si>
  <si>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</si>
  <si>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</si>
  <si>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</si>
  <si>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</si>
  <si>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</si>
  <si>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</si>
  <si>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</si>
  <si>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</si>
  <si>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</si>
  <si>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</si>
  <si>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</si>
  <si>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</si>
  <si>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</si>
  <si>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</si>
  <si>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</si>
  <si>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</si>
  <si>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</si>
  <si>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</si>
  <si>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</si>
  <si>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</si>
  <si>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</si>
  <si>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</si>
  <si>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</si>
  <si>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</si>
  <si>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</si>
  <si>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</si>
  <si>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</si>
  <si>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</si>
  <si>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</si>
  <si>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</si>
  <si>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</si>
  <si>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</si>
  <si>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</si>
  <si>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</si>
  <si>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</si>
  <si>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</si>
  <si>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</si>
  <si>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</si>
  <si>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</si>
  <si>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</si>
  <si>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</si>
  <si>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</si>
  <si>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</si>
  <si>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</si>
  <si>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</si>
  <si>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</si>
  <si>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</si>
  <si>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</si>
  <si>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</si>
  <si>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</si>
  <si>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</si>
  <si>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</si>
  <si>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</si>
  <si>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</si>
  <si>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</si>
  <si>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</si>
  <si>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</si>
  <si>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</si>
  <si>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</si>
  <si>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</si>
  <si>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</si>
  <si>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</si>
  <si>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</si>
  <si>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</si>
  <si>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</si>
  <si>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</si>
  <si>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</si>
  <si>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</si>
  <si>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</si>
  <si>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</si>
  <si>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</si>
  <si>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</si>
  <si>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</si>
  <si>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</si>
  <si>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</si>
  <si>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</si>
  <si>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</si>
  <si>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</si>
  <si>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</si>
  <si>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</si>
  <si>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</si>
  <si>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</si>
  <si>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</si>
  <si>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</si>
  <si>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</si>
  <si>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</si>
  <si>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</si>
  <si>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</si>
  <si>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</si>
  <si>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</si>
  <si>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</si>
  <si>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</si>
  <si>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</si>
  <si>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</si>
  <si>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</si>
  <si>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</si>
  <si>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</si>
  <si>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</si>
  <si>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</si>
  <si>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</si>
  <si>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</si>
  <si>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</si>
  <si>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</si>
  <si>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</si>
  <si>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</si>
  <si>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</si>
  <si>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</si>
  <si>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</si>
  <si>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</si>
  <si>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</si>
  <si>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</si>
  <si>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</si>
  <si>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</si>
  <si>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</si>
  <si>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</si>
  <si>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</si>
  <si>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</si>
  <si>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</si>
  <si>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</si>
  <si>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</si>
  <si>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</si>
  <si>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</si>
  <si>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</si>
  <si>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</si>
  <si>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</si>
  <si>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</si>
  <si>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</si>
  <si>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</si>
  <si>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</si>
  <si>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</si>
  <si>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</si>
  <si>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</si>
  <si>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</si>
  <si>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</si>
  <si>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</si>
  <si>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</si>
  <si>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</si>
  <si>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</si>
  <si>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</si>
  <si>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</si>
  <si>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</si>
  <si>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</si>
  <si>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</si>
  <si>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</si>
  <si>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</si>
  <si>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</si>
  <si>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</si>
  <si>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</si>
  <si>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</si>
  <si>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</si>
  <si>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</si>
  <si>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</si>
  <si>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</si>
  <si>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</si>
  <si>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</si>
  <si>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</si>
  <si>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</si>
  <si>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</si>
  <si>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</si>
  <si>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</si>
  <si>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</si>
  <si>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</si>
  <si>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</si>
  <si>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</si>
  <si>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</si>
  <si>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</si>
  <si>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</si>
  <si>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</si>
  <si>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</si>
  <si>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</si>
  <si>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</si>
  <si>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</si>
  <si>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</si>
  <si>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</si>
  <si>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</si>
  <si>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</si>
  <si>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</si>
  <si>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</si>
  <si>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</si>
  <si>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</si>
  <si>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</si>
  <si>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</si>
  <si>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</si>
  <si>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</si>
  <si>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</si>
  <si>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</si>
  <si>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</si>
  <si>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</si>
  <si>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</si>
  <si>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</si>
  <si>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</si>
  <si>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</si>
  <si>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</si>
  <si>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</si>
  <si>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</si>
  <si>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</si>
  <si>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</si>
  <si>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</si>
  <si>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</si>
  <si>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</si>
  <si>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</si>
  <si>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</si>
  <si>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</si>
  <si>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</si>
  <si>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</si>
  <si>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</si>
  <si>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</si>
  <si>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</si>
  <si>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</si>
  <si>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</si>
  <si>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</si>
  <si>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</si>
  <si>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</si>
  <si>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</si>
  <si>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</si>
  <si>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</si>
  <si>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</si>
  <si>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</si>
  <si>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</si>
  <si>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</si>
  <si>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</si>
  <si>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</si>
  <si>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</si>
  <si>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</si>
  <si>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</si>
  <si>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</si>
  <si>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</si>
  <si>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</si>
  <si>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</si>
  <si>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</si>
  <si>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</si>
  <si>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</si>
  <si>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</si>
  <si>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</si>
  <si>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</si>
  <si>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</si>
  <si>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</si>
  <si>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</si>
  <si>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</si>
  <si>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</si>
  <si>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</si>
  <si>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</si>
  <si>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</si>
  <si>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</si>
  <si>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</si>
  <si>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</si>
  <si>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</si>
  <si>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</si>
  <si>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</si>
  <si>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</si>
  <si>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</si>
  <si>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</si>
  <si>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</si>
  <si>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</si>
  <si>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</si>
  <si>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</si>
  <si>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</si>
  <si>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</si>
  <si>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</si>
  <si>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</si>
  <si>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</si>
  <si>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</si>
  <si>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</si>
  <si>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</si>
  <si>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</si>
  <si>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</si>
  <si>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</si>
  <si>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</si>
  <si>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</si>
  <si>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</si>
  <si>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</si>
  <si>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</si>
  <si>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</si>
  <si>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</si>
  <si>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</si>
  <si>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</si>
  <si>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</si>
  <si>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</si>
  <si>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</si>
  <si>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</si>
  <si>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</si>
  <si>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</si>
  <si>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</si>
  <si>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</si>
  <si>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</si>
  <si>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</si>
  <si>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</si>
  <si>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</si>
  <si>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</si>
  <si>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</si>
  <si>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</si>
  <si>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</si>
  <si>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</si>
  <si>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</si>
  <si>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</si>
  <si>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</si>
  <si>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</si>
  <si>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</si>
  <si>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</si>
  <si>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</si>
  <si>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</si>
  <si>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</si>
  <si>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</si>
  <si>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</si>
  <si>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</si>
  <si>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</si>
  <si>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</si>
  <si>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</si>
  <si>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</si>
  <si>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</si>
  <si>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</si>
  <si>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</si>
  <si>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</si>
  <si>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</si>
  <si>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</si>
  <si>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</si>
  <si>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</si>
  <si>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</si>
  <si>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</si>
  <si>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</si>
  <si>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</si>
  <si>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</si>
  <si>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</si>
  <si>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</si>
  <si>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</si>
  <si>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</si>
  <si>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</si>
  <si>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</si>
  <si>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</si>
  <si>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</si>
  <si>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</si>
  <si>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</si>
  <si>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</si>
  <si>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</si>
  <si>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</si>
  <si>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</si>
  <si>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</si>
  <si>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</si>
  <si>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</si>
  <si>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</si>
  <si>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</si>
  <si>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</si>
  <si>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</si>
  <si>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</si>
  <si>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</si>
  <si>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</si>
  <si>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</si>
  <si>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</si>
  <si>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</si>
  <si>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</si>
  <si>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</si>
  <si>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</si>
  <si>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</si>
  <si>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</si>
  <si>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</si>
  <si>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</si>
  <si>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</si>
  <si>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</si>
  <si>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</si>
  <si>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</si>
  <si>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</si>
  <si>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</si>
  <si>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</si>
  <si>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</si>
  <si>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</si>
  <si>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</si>
  <si>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</si>
  <si>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</si>
  <si>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</si>
  <si>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</si>
  <si>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</si>
  <si>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</si>
  <si>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</si>
  <si>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</si>
  <si>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</si>
  <si>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</si>
  <si>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</si>
  <si>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</si>
  <si>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</si>
  <si>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</si>
  <si>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</si>
  <si>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</si>
  <si>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</si>
  <si>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</si>
  <si>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</si>
  <si>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</si>
  <si>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</si>
  <si>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</si>
  <si>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</si>
  <si>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</si>
  <si>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</si>
  <si>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</si>
  <si>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</si>
  <si>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</si>
  <si>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</si>
  <si>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</si>
  <si>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</si>
  <si>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</si>
  <si>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</si>
  <si>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</si>
  <si>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</si>
  <si>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</si>
  <si>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</si>
  <si>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</si>
  <si>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</si>
  <si>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</si>
  <si>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</si>
  <si>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</si>
  <si>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</si>
  <si>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</si>
  <si>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</si>
  <si>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</si>
  <si>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</si>
  <si>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</si>
  <si>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</si>
  <si>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</si>
  <si>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</si>
  <si>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</si>
  <si>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</si>
  <si>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</si>
  <si>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</si>
  <si>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</si>
  <si>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</si>
  <si>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</si>
  <si>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</si>
  <si>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</si>
  <si>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</si>
  <si>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</si>
  <si>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</si>
  <si>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</si>
  <si>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</si>
  <si>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</si>
  <si>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</si>
  <si>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</si>
  <si>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</si>
  <si>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</si>
  <si>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</si>
  <si>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</si>
  <si>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</si>
  <si>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</si>
  <si>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</si>
  <si>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</si>
  <si>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</si>
  <si>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</si>
  <si>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</si>
  <si>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</si>
  <si>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</si>
  <si>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</si>
  <si>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</si>
  <si>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</si>
  <si>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</si>
  <si>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</si>
  <si>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</si>
  <si>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</si>
  <si>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</si>
  <si>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</si>
  <si>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</si>
  <si>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</si>
  <si>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</si>
  <si>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</si>
  <si>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</si>
  <si>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</si>
  <si>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</si>
  <si>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</si>
  <si>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</si>
  <si>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</si>
  <si>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</si>
  <si>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</si>
  <si>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</si>
  <si>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</si>
  <si>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</si>
  <si>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</si>
  <si>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</si>
  <si>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</si>
  <si>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</si>
  <si>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</si>
  <si>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</si>
  <si>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</si>
  <si>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</si>
  <si>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</si>
  <si>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</si>
  <si>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</si>
  <si>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</si>
  <si>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</si>
  <si>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</si>
  <si>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</si>
  <si>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</si>
  <si>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</si>
  <si>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</si>
  <si>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</si>
  <si>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</si>
  <si>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</si>
  <si>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</si>
  <si>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</si>
  <si>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</si>
  <si>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</si>
  <si>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</si>
  <si>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</si>
  <si>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</si>
  <si>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</si>
  <si>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</si>
  <si>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</si>
  <si>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</si>
  <si>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</si>
  <si>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</si>
  <si>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</si>
  <si>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</si>
  <si>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</si>
  <si>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</si>
  <si>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</si>
  <si>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</si>
  <si>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</si>
  <si>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</si>
  <si>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</si>
  <si>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</si>
  <si>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</si>
  <si>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</si>
  <si>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</si>
  <si>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</si>
  <si>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</si>
  <si>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</si>
  <si>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</si>
  <si>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</si>
  <si>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</si>
  <si>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</si>
  <si>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</si>
  <si>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</si>
  <si>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</si>
  <si>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</si>
  <si>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</si>
  <si>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</si>
  <si>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</si>
  <si>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</si>
  <si>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</si>
  <si>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</si>
  <si>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</si>
  <si>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</si>
  <si>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</si>
  <si>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</si>
  <si>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</si>
  <si>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</si>
  <si>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</si>
  <si>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</si>
  <si>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</si>
  <si>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</si>
  <si>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</si>
  <si>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</si>
  <si>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</si>
  <si>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</si>
  <si>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</si>
  <si>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</si>
  <si>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</si>
  <si>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</si>
  <si>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</si>
  <si>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</si>
  <si>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</si>
  <si>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</si>
  <si>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</si>
  <si>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</si>
  <si>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</si>
  <si>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</si>
  <si>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</si>
  <si>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</si>
  <si>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</si>
  <si>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</si>
  <si>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</si>
  <si>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</si>
  <si>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</si>
  <si>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</si>
  <si>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</si>
  <si>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</si>
  <si>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</si>
  <si>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</si>
  <si>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</si>
  <si>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</si>
  <si>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</si>
  <si>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</si>
  <si>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</si>
  <si>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</si>
  <si>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</si>
  <si>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</si>
  <si>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</si>
  <si>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</si>
  <si>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</si>
  <si>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</si>
  <si>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</si>
  <si>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</si>
  <si>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</si>
  <si>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</si>
  <si>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</si>
  <si>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</si>
  <si>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</si>
  <si>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</si>
  <si>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</si>
  <si>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</si>
  <si>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</si>
  <si>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</si>
  <si>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</si>
  <si>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</si>
  <si>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</si>
  <si>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</si>
  <si>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</si>
  <si>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</si>
  <si>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</si>
  <si>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</si>
  <si>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</si>
  <si>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</si>
  <si>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</si>
  <si>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</si>
  <si>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</si>
  <si>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</si>
  <si>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</si>
  <si>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</si>
  <si>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</si>
  <si>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</si>
  <si>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</si>
  <si>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</si>
  <si>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</si>
  <si>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</si>
  <si>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</si>
  <si>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</si>
  <si>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</si>
  <si>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</si>
  <si>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</si>
  <si>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</si>
  <si>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</si>
  <si>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</si>
  <si>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</si>
  <si>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</si>
  <si>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</si>
  <si>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</si>
  <si>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</si>
  <si>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</si>
  <si>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</si>
  <si>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</si>
  <si>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</si>
  <si>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</si>
  <si>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</si>
  <si>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</si>
  <si>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</si>
  <si>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</si>
  <si>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</si>
  <si>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</si>
  <si>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</si>
  <si>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</si>
  <si>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</si>
  <si>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</si>
  <si>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</si>
  <si>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</si>
  <si>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</si>
  <si>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</si>
  <si>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</si>
  <si>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</si>
  <si>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</si>
  <si>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</si>
  <si>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</si>
  <si>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</si>
  <si>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</si>
  <si>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</si>
  <si>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</si>
  <si>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</si>
  <si>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</si>
  <si>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</si>
  <si>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</si>
  <si>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</si>
  <si>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</si>
  <si>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</si>
  <si>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</si>
  <si>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</si>
  <si>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</si>
  <si>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</si>
  <si>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</si>
  <si>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</si>
  <si>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</si>
  <si>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</si>
  <si>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</si>
  <si>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</si>
  <si>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</si>
  <si>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</si>
  <si>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</si>
  <si>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</si>
  <si>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</si>
  <si>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</si>
  <si>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</si>
  <si>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</si>
  <si>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</si>
  <si>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</si>
  <si>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</si>
  <si>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</si>
  <si>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</si>
  <si>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</si>
  <si>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</si>
  <si>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</si>
  <si>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</si>
  <si>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</si>
  <si>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</si>
  <si>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</si>
  <si>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</si>
  <si>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</si>
  <si>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</si>
  <si>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</si>
  <si>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</si>
  <si>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</si>
  <si>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</si>
  <si>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</si>
  <si>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</si>
  <si>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</si>
  <si>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</si>
  <si>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</si>
  <si>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</si>
  <si>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</si>
  <si>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</si>
  <si>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</si>
  <si>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</si>
  <si>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</si>
  <si>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</si>
  <si>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</si>
  <si>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</si>
  <si>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</si>
  <si>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</si>
  <si>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</si>
  <si>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</si>
  <si>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</si>
  <si>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</si>
  <si>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</si>
  <si>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</si>
  <si>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</si>
  <si>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</si>
  <si>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</si>
  <si>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</si>
  <si>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</si>
  <si>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</si>
  <si>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</si>
  <si>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</si>
  <si>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</si>
  <si>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</si>
  <si>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</si>
  <si>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</si>
  <si>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</si>
  <si>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</si>
  <si>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</si>
  <si>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</si>
  <si>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</si>
  <si>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</si>
  <si>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</si>
  <si>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</si>
  <si>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</si>
  <si>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</si>
  <si>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</si>
  <si>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</si>
  <si>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</si>
  <si>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</si>
  <si>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</si>
  <si>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</si>
  <si>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</si>
  <si>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</si>
  <si>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</si>
  <si>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</si>
  <si>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</si>
  <si>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</si>
  <si>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</si>
  <si>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</si>
  <si>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</si>
  <si>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</si>
  <si>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</si>
  <si>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</si>
  <si>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</si>
  <si>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</si>
  <si>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</si>
  <si>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</si>
  <si>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</si>
  <si>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</si>
  <si>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</si>
  <si>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</si>
  <si>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</si>
  <si>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</si>
  <si>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</si>
  <si>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</si>
  <si>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</si>
  <si>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</si>
  <si>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</si>
  <si>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</si>
  <si>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</si>
  <si>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</si>
  <si>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</si>
  <si>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</si>
  <si>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</si>
  <si>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</si>
  <si>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</si>
  <si>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</si>
  <si>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</si>
  <si>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</si>
  <si>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</si>
  <si>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</si>
  <si>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</si>
  <si>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</si>
  <si>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</si>
  <si>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</si>
  <si>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</si>
  <si>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</si>
  <si>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</si>
  <si>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</si>
  <si>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</si>
  <si>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</si>
  <si>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</si>
  <si>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</si>
  <si>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</si>
  <si>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</si>
  <si>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</si>
  <si>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</si>
  <si>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</si>
  <si>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</si>
  <si>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</si>
  <si>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</si>
  <si>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</si>
  <si>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</si>
  <si>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</si>
  <si>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</si>
  <si>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</si>
  <si>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</si>
  <si>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</si>
  <si>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</si>
  <si>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</si>
  <si>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</si>
  <si>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</si>
  <si>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</si>
  <si>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</si>
  <si>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</si>
  <si>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</si>
  <si>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</si>
  <si>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</si>
  <si>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</si>
  <si>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</si>
  <si>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</si>
  <si>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</si>
  <si>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</si>
  <si>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</si>
  <si>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</si>
  <si>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</si>
  <si>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</si>
  <si>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</si>
  <si>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</si>
  <si>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</si>
  <si>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</si>
  <si>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</si>
  <si>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</si>
  <si>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</si>
  <si>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</si>
  <si>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</si>
  <si>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</si>
  <si>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</si>
  <si>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</si>
  <si>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</si>
  <si>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</si>
  <si>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</si>
  <si>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</si>
  <si>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</si>
  <si>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</si>
  <si>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</si>
  <si>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</si>
  <si>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</si>
  <si>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</si>
  <si>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</si>
  <si>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</si>
  <si>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</si>
  <si>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</si>
  <si>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</si>
  <si>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</si>
  <si>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</si>
  <si>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</si>
  <si>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</si>
  <si>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</si>
  <si>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</si>
  <si>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</si>
  <si>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</si>
  <si>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</si>
  <si>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</si>
  <si>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</si>
  <si>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</si>
  <si>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</si>
  <si>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</si>
  <si>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</si>
  <si>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</si>
  <si>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</si>
  <si>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</si>
  <si>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</si>
  <si>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</si>
  <si>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</si>
  <si>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</si>
  <si>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</si>
  <si>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</si>
  <si>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</si>
  <si>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</si>
  <si>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</si>
  <si>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</si>
  <si>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</si>
  <si>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</si>
  <si>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</si>
  <si>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</si>
  <si>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</si>
  <si>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</si>
  <si>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</si>
  <si>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</si>
  <si>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</si>
  <si>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</si>
  <si>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</si>
  <si>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</si>
  <si>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</si>
  <si>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</si>
  <si>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</si>
  <si>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</si>
  <si>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</si>
  <si>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</si>
  <si>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</si>
  <si>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</si>
  <si>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</si>
  <si>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</si>
  <si>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</si>
  <si>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</si>
  <si>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</si>
  <si>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</si>
  <si>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</si>
  <si>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</si>
  <si>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</si>
  <si>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</si>
  <si>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</si>
  <si>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</si>
  <si>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</si>
  <si>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</si>
  <si>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</si>
  <si>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</si>
  <si>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</si>
  <si>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</si>
  <si>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</si>
  <si>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</si>
  <si>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</si>
  <si>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</si>
  <si>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</si>
  <si>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</si>
  <si>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</si>
  <si>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</si>
  <si>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</si>
  <si>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</si>
  <si>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</si>
  <si>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</si>
  <si>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</si>
  <si>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</si>
  <si>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</si>
  <si>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</si>
  <si>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</si>
  <si>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</si>
  <si>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</si>
  <si>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</si>
  <si>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</si>
  <si>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</si>
  <si>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</si>
  <si>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</si>
  <si>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</si>
  <si>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</si>
  <si>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</si>
  <si>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</si>
  <si>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</si>
  <si>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</si>
  <si>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</si>
  <si>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</si>
  <si>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</si>
  <si>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</si>
  <si>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</si>
  <si>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</si>
  <si>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</si>
  <si>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</si>
  <si>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</si>
  <si>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</si>
  <si>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</si>
  <si>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</si>
  <si>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</si>
  <si>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</si>
  <si>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</si>
  <si>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</si>
  <si>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</si>
  <si>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</si>
  <si>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</si>
  <si>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</si>
  <si>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</si>
  <si>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</si>
  <si>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</si>
  <si>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</si>
  <si>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</si>
  <si>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</si>
  <si>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</si>
  <si>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</si>
  <si>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</si>
  <si>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</si>
  <si>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</si>
  <si>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</si>
  <si>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</si>
  <si>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</si>
  <si>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</si>
  <si>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</si>
  <si>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</si>
  <si>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</si>
  <si>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</si>
  <si>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</si>
  <si>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</si>
  <si>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</si>
  <si>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</si>
  <si>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</si>
  <si>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</si>
  <si>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</si>
  <si>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</si>
  <si>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</si>
  <si>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</si>
  <si>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</si>
  <si>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</si>
  <si>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</si>
  <si>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</si>
  <si>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</si>
  <si>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</si>
  <si>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</si>
  <si>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</si>
  <si>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</si>
  <si>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</si>
  <si>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</si>
  <si>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</si>
  <si>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</si>
  <si>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</si>
  <si>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</si>
  <si>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</si>
  <si>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</si>
  <si>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</si>
  <si>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</si>
  <si>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</si>
  <si>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</si>
  <si>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</si>
  <si>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</si>
  <si>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</si>
  <si>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</si>
  <si>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</si>
  <si>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</si>
  <si>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</si>
  <si>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</si>
  <si>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</si>
  <si>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</si>
  <si>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</si>
  <si>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</si>
  <si>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</si>
  <si>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</si>
  <si>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</si>
  <si>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</si>
  <si>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</si>
  <si>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</si>
  <si>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</si>
  <si>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</si>
  <si>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</si>
  <si>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</si>
  <si>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</si>
  <si>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</si>
  <si>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</si>
  <si>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</si>
  <si>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</si>
  <si>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</si>
  <si>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</si>
  <si>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</si>
  <si>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</si>
  <si>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</si>
  <si>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</si>
  <si>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</si>
  <si>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</si>
  <si>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</si>
  <si>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</si>
  <si>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</si>
  <si>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</si>
  <si>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</si>
  <si>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</si>
  <si>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</si>
  <si>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</si>
  <si>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</si>
  <si>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</si>
  <si>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</si>
  <si>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</si>
  <si>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</si>
  <si>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</si>
  <si>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</si>
  <si>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</si>
  <si>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</si>
  <si>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</si>
  <si>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</si>
  <si>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</si>
  <si>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</si>
  <si>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</si>
  <si>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</si>
  <si>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</si>
  <si>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</si>
  <si>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</si>
  <si>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</si>
  <si>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</si>
  <si>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</si>
  <si>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</si>
  <si>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</si>
  <si>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</si>
  <si>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</si>
  <si>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</si>
  <si>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</si>
  <si>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</si>
  <si>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</si>
  <si>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</si>
  <si>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</si>
  <si>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</si>
  <si>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</si>
  <si>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</si>
  <si>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</si>
  <si>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</si>
  <si>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</si>
  <si>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</si>
  <si>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</si>
  <si>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</si>
  <si>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</si>
  <si>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</si>
  <si>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</si>
  <si>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</si>
  <si>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</si>
  <si>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</si>
  <si>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</si>
  <si>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</si>
  <si>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</si>
  <si>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</si>
  <si>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</si>
  <si>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</si>
  <si>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</si>
  <si>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</si>
  <si>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</si>
  <si>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</si>
  <si>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</si>
  <si>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</si>
  <si>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</si>
  <si>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</si>
  <si>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</si>
  <si>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</si>
  <si>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</si>
  <si>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</si>
  <si>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</si>
  <si>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</si>
  <si>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</si>
  <si>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</si>
  <si>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</si>
  <si>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</si>
  <si>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</si>
  <si>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</si>
  <si>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</si>
  <si>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</si>
  <si>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</si>
  <si>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</si>
  <si>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</si>
  <si>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</si>
  <si>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</si>
  <si>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</si>
  <si>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</si>
  <si>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</si>
  <si>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</si>
  <si>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</si>
  <si>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</si>
  <si>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</si>
  <si>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</si>
  <si>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</si>
  <si>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</si>
  <si>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</si>
  <si>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</si>
  <si>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</si>
  <si>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</si>
  <si>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</si>
  <si>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</si>
  <si>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</si>
  <si>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</si>
  <si>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</si>
  <si>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</si>
  <si>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</si>
  <si>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</si>
  <si>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</si>
  <si>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</si>
  <si>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</si>
  <si>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</si>
  <si>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</si>
  <si>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</si>
  <si>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</si>
  <si>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</si>
  <si>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</si>
  <si>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</si>
  <si>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</si>
  <si>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</si>
  <si>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</si>
  <si>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</si>
  <si>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</si>
  <si>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</si>
  <si>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</si>
  <si>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</si>
  <si>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</si>
  <si>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</si>
  <si>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</si>
  <si>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</si>
  <si>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</si>
  <si>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</si>
  <si>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</si>
  <si>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</si>
  <si>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</si>
  <si>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</si>
  <si>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</si>
  <si>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</si>
  <si>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</si>
  <si>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</si>
  <si>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</si>
  <si>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</si>
  <si>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</si>
  <si>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</si>
  <si>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</si>
  <si>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</si>
  <si>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</si>
  <si>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</si>
  <si>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</si>
  <si>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</si>
  <si>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</si>
  <si>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</si>
  <si>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</si>
  <si>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</si>
  <si>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</si>
  <si>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</si>
  <si>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</si>
  <si>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</si>
  <si>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</si>
  <si>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</si>
  <si>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</si>
  <si>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</si>
  <si>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</si>
  <si>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</si>
  <si>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</si>
  <si>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</si>
  <si>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</si>
  <si>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</si>
  <si>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</si>
  <si>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</si>
  <si>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</si>
  <si>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</si>
  <si>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</si>
  <si>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</si>
  <si>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</si>
  <si>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</si>
  <si>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</si>
  <si>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</si>
  <si>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</si>
  <si>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</si>
  <si>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</si>
  <si>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</si>
  <si>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</si>
  <si>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</si>
  <si>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</si>
  <si>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</si>
  <si>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</si>
  <si>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</si>
  <si>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</si>
  <si>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</si>
  <si>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</si>
  <si>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</si>
  <si>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</si>
  <si>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</si>
  <si>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</si>
  <si>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</si>
  <si>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</si>
  <si>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</si>
  <si>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</si>
  <si>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</si>
  <si>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</si>
  <si>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</si>
  <si>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</si>
  <si>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</si>
  <si>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</si>
  <si>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</si>
  <si>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</si>
  <si>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</si>
  <si>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</si>
  <si>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</si>
  <si>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</si>
  <si>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</si>
  <si>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</si>
  <si>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</si>
  <si>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</si>
  <si>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</si>
  <si>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</si>
  <si>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</si>
  <si>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</si>
  <si>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</si>
  <si>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</si>
  <si>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</si>
  <si>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</si>
  <si>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</si>
  <si>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</si>
  <si>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</si>
  <si>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</si>
  <si>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</si>
  <si>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</si>
  <si>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</si>
  <si>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</si>
  <si>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</si>
  <si>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</si>
  <si>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</si>
  <si>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</si>
  <si>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</si>
  <si>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</si>
  <si>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</si>
  <si>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</si>
  <si>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</si>
  <si>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</si>
  <si>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</si>
  <si>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</si>
  <si>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</si>
  <si>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</si>
  <si>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</si>
  <si>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</si>
  <si>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</si>
  <si>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</si>
  <si>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</si>
  <si>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</si>
  <si>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</si>
  <si>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</si>
  <si>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</si>
  <si>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</si>
  <si>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</si>
  <si>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</si>
  <si>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</si>
  <si>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</si>
  <si>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</si>
  <si>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</si>
  <si>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</si>
  <si>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</si>
  <si>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</si>
  <si>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</si>
  <si>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</si>
  <si>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</si>
  <si>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</si>
  <si>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</si>
  <si>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</si>
  <si>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</si>
  <si>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</si>
  <si>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</si>
  <si>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</si>
  <si>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</si>
  <si>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</si>
  <si>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</si>
  <si>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</si>
  <si>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</si>
  <si>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</si>
  <si>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</si>
  <si>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</si>
  <si>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</si>
  <si>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</si>
  <si>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</si>
  <si>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</si>
  <si>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</si>
  <si>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</si>
  <si>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</si>
  <si>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</si>
  <si>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</si>
  <si>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</si>
  <si>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</si>
  <si>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</si>
  <si>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</si>
  <si>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</si>
  <si>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</si>
  <si>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</si>
  <si>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</si>
  <si>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</si>
  <si>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</si>
  <si>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</si>
  <si>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</si>
  <si>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</si>
  <si>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</si>
  <si>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</si>
  <si>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</si>
  <si>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</si>
  <si>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</si>
  <si>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</si>
  <si>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</si>
  <si>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</si>
  <si>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</si>
  <si>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</si>
  <si>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</si>
  <si>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</si>
  <si>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</si>
  <si>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</si>
  <si>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</si>
  <si>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</si>
  <si>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</si>
  <si>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</si>
  <si>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</si>
  <si>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</si>
  <si>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</si>
  <si>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</si>
  <si>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</si>
  <si>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</si>
  <si>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</si>
  <si>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</si>
  <si>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</si>
  <si>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</si>
  <si>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</si>
  <si>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</si>
  <si>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</si>
  <si>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</si>
  <si>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</si>
  <si>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</si>
  <si>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</si>
  <si>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</si>
  <si>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</si>
  <si>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</si>
  <si>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</si>
  <si>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</si>
  <si>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</si>
  <si>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</si>
  <si>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</si>
  <si>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</si>
  <si>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</si>
  <si>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</si>
  <si>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</si>
  <si>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</si>
  <si>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</si>
  <si>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</si>
  <si>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</si>
  <si>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</si>
  <si>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</si>
  <si>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</si>
  <si>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</si>
  <si>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</si>
  <si>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</si>
  <si>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</si>
  <si>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</si>
  <si>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</si>
  <si>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</si>
  <si>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</si>
  <si>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</si>
  <si>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</si>
  <si>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</si>
  <si>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</si>
  <si>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</si>
  <si>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</si>
  <si>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</si>
  <si>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</si>
  <si>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</si>
  <si>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</si>
  <si>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</si>
  <si>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</si>
  <si>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</si>
  <si>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</si>
  <si>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</si>
  <si>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</si>
  <si>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</si>
  <si>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</si>
  <si>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</si>
  <si>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</si>
  <si>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</si>
  <si>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</si>
  <si>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</si>
  <si>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</si>
  <si>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</si>
  <si>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</si>
  <si>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</si>
  <si>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</si>
  <si>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</si>
  <si>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</si>
  <si>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</si>
  <si>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</si>
  <si>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</si>
  <si>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</si>
  <si>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</si>
  <si>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</si>
  <si>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</si>
  <si>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</si>
  <si>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</si>
  <si>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</si>
  <si>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</si>
  <si>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</si>
  <si>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</si>
  <si>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</si>
  <si>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</si>
  <si>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</si>
  <si>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</si>
  <si>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</si>
  <si>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</si>
  <si>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</si>
  <si>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</si>
  <si>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</si>
  <si>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</si>
  <si>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</si>
  <si>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</si>
  <si>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</si>
  <si>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</si>
  <si>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</si>
  <si>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</si>
  <si>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</si>
  <si>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</si>
  <si>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</si>
  <si>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</si>
  <si>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</si>
  <si>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</si>
  <si>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</si>
  <si>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</si>
  <si>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</si>
  <si>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</si>
  <si>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</si>
  <si>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</si>
  <si>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</si>
  <si>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</si>
  <si>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</si>
  <si>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</si>
  <si>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</si>
  <si>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</si>
  <si>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</si>
  <si>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</si>
  <si>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</si>
  <si>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</si>
  <si>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</si>
  <si>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</si>
  <si>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</si>
  <si>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</si>
  <si>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</si>
  <si>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</si>
  <si>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</si>
  <si>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</si>
  <si>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</si>
  <si>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</si>
  <si>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</si>
  <si>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</si>
  <si>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</si>
  <si>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</si>
  <si>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</si>
  <si>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</si>
  <si>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</si>
  <si>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</si>
  <si>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</si>
  <si>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</si>
  <si>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</si>
  <si>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</si>
  <si>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</si>
  <si>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</si>
  <si>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</si>
  <si>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</si>
  <si>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</si>
  <si>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</si>
  <si>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</si>
  <si>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</si>
  <si>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</si>
  <si>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</si>
  <si>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</si>
  <si>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</si>
  <si>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</si>
  <si>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</si>
  <si>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</si>
  <si>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</si>
  <si>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</si>
  <si>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</si>
  <si>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</si>
  <si>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</si>
  <si>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</si>
  <si>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</si>
  <si>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</si>
  <si>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</si>
  <si>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</si>
  <si>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</si>
  <si>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</si>
  <si>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</si>
  <si>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</si>
  <si>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</si>
  <si>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</si>
  <si>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</si>
  <si>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</si>
  <si>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</si>
  <si>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</si>
  <si>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</si>
  <si>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</si>
  <si>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</si>
  <si>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</si>
  <si>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</si>
  <si>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</si>
  <si>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</si>
  <si>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</si>
  <si>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</si>
  <si>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</si>
  <si>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</si>
  <si>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</si>
  <si>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</si>
  <si>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</si>
  <si>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</si>
  <si>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</si>
  <si>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</si>
  <si>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</si>
  <si>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</si>
  <si>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</si>
  <si>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</si>
  <si>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</si>
  <si>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</si>
  <si>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</si>
  <si>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</si>
  <si>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</si>
  <si>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</si>
  <si>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</si>
  <si>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</si>
  <si>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</si>
  <si>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</si>
  <si>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</si>
  <si>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</si>
  <si>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</si>
  <si>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</si>
  <si>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</si>
  <si>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</si>
  <si>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</si>
  <si>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</si>
  <si>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</si>
  <si>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</si>
  <si>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</si>
  <si>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</si>
  <si>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</si>
  <si>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</si>
  <si>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</si>
  <si>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</si>
  <si>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</si>
  <si>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</si>
  <si>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</si>
  <si>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</si>
  <si>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</si>
  <si>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</si>
  <si>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</si>
  <si>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</si>
  <si>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</si>
  <si>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</si>
  <si>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</si>
  <si>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</si>
  <si>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</si>
  <si>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</si>
  <si>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</si>
  <si>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</si>
  <si>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</si>
  <si>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</si>
  <si>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</si>
  <si>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</si>
  <si>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</si>
  <si>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</si>
  <si>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</si>
  <si>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</si>
  <si>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</si>
  <si>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</si>
  <si>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</si>
  <si>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</si>
  <si>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</si>
  <si>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</si>
  <si>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</si>
  <si>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</si>
  <si>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</si>
  <si>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</si>
  <si>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</si>
  <si>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</si>
  <si>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</si>
  <si>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</si>
  <si>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</si>
  <si>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</si>
  <si>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</si>
  <si>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</si>
  <si>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</si>
  <si>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</si>
  <si>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</si>
  <si>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</si>
  <si>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</si>
  <si>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</si>
  <si>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</si>
  <si>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</si>
  <si>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</si>
  <si>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</si>
  <si>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</si>
  <si>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</si>
  <si>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</si>
  <si>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</si>
  <si>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</si>
  <si>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</si>
  <si>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</si>
  <si>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</si>
  <si>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</si>
  <si>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</si>
  <si>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</si>
  <si>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</si>
  <si>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</si>
  <si>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</si>
  <si>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</si>
  <si>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</si>
  <si>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</si>
  <si>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</si>
  <si>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</si>
  <si>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</si>
  <si>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</si>
  <si>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</si>
  <si>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</si>
  <si>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</si>
  <si>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</si>
  <si>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</si>
  <si>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</si>
  <si>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</si>
  <si>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</si>
  <si>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</si>
  <si>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</si>
  <si>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</si>
  <si>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</si>
  <si>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</si>
  <si>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</si>
  <si>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</si>
  <si>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</si>
  <si>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</si>
  <si>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</si>
  <si>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</si>
  <si>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</si>
  <si>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</si>
  <si>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</si>
  <si>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</si>
  <si>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</si>
  <si>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</si>
  <si>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</si>
  <si>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</si>
  <si>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</si>
  <si>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</si>
  <si>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</si>
  <si>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</si>
  <si>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</si>
  <si>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</si>
  <si>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</si>
  <si>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</si>
  <si>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</si>
  <si>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</si>
  <si>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</si>
  <si>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</si>
  <si>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</si>
  <si>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</si>
  <si>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</si>
  <si>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</si>
  <si>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</si>
  <si>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</si>
  <si>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</si>
  <si>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</si>
  <si>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</si>
  <si>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</si>
  <si>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</si>
  <si>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</si>
  <si>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</si>
  <si>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</si>
  <si>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</si>
  <si>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</si>
  <si>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</si>
  <si>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</si>
  <si>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</si>
  <si>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</si>
  <si>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</si>
  <si>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</si>
  <si>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</si>
  <si>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</si>
  <si>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</si>
  <si>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</si>
  <si>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</si>
  <si>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</si>
  <si>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</si>
  <si>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</si>
  <si>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</si>
  <si>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</si>
  <si>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</si>
  <si>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</si>
  <si>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</si>
  <si>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</si>
  <si>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</si>
  <si>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</si>
  <si>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</si>
  <si>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</si>
  <si>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</si>
  <si>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</si>
  <si>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</si>
  <si>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</si>
  <si>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</si>
  <si>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</si>
  <si>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</si>
  <si>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</si>
  <si>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</si>
  <si>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</si>
  <si>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</si>
  <si>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</si>
  <si>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</si>
  <si>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</si>
  <si>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</si>
  <si>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</si>
  <si>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</si>
  <si>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</si>
  <si>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</si>
  <si>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</si>
  <si>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</si>
  <si>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</si>
  <si>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</si>
  <si>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</si>
  <si>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</si>
  <si>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</si>
  <si>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</si>
  <si>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</si>
  <si>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</si>
  <si>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</si>
  <si>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</si>
  <si>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</si>
  <si>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</si>
  <si>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</si>
  <si>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</si>
  <si>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</si>
  <si>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</si>
  <si>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</si>
  <si>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</si>
  <si>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</si>
  <si>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</si>
  <si>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</si>
  <si>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</si>
  <si>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</si>
  <si>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</si>
  <si>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</si>
  <si>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</si>
  <si>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</si>
  <si>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</si>
  <si>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</si>
  <si>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</si>
  <si>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</si>
  <si>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</si>
  <si>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</si>
  <si>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</si>
  <si>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</si>
  <si>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</si>
  <si>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</si>
  <si>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</si>
  <si>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</si>
  <si>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</si>
  <si>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</si>
  <si>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</si>
  <si>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</si>
  <si>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</si>
  <si>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</si>
  <si>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</si>
  <si>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</si>
  <si>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</si>
  <si>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</si>
  <si>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</si>
  <si>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</si>
  <si>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</si>
  <si>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</si>
  <si>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</si>
  <si>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</si>
  <si>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</si>
  <si>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</si>
  <si>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</si>
  <si>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</si>
  <si>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</si>
  <si>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</si>
  <si>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</si>
  <si>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</si>
  <si>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</si>
  <si>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</si>
  <si>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</si>
  <si>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</si>
  <si>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</si>
  <si>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</si>
  <si>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</si>
  <si>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</si>
  <si>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</si>
  <si>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</si>
  <si>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</si>
  <si>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</si>
  <si>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</si>
  <si>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</si>
  <si>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</si>
  <si>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</si>
  <si>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</si>
  <si>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</si>
  <si>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</si>
  <si>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</si>
  <si>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</si>
  <si>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</si>
  <si>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</si>
  <si>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</si>
  <si>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</si>
  <si>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</si>
  <si>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</si>
  <si>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</si>
  <si>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</si>
  <si>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</si>
  <si>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</si>
  <si>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</si>
  <si>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</si>
  <si>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</si>
  <si>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</si>
  <si>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</si>
  <si>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</si>
  <si>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</si>
  <si>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</si>
  <si>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</si>
  <si>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</si>
  <si>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</si>
  <si>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</si>
  <si>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</si>
  <si>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</si>
  <si>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</si>
  <si>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</si>
  <si>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</si>
  <si>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</si>
  <si>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</si>
  <si>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</si>
  <si>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</si>
  <si>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</si>
  <si>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</si>
  <si>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</si>
  <si>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</si>
  <si>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</si>
  <si>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</si>
  <si>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</si>
  <si>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</si>
  <si>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</si>
  <si>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</si>
  <si>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</si>
  <si>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</si>
  <si>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</si>
  <si>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</si>
  <si>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</si>
  <si>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</si>
  <si>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</si>
  <si>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</si>
  <si>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</si>
  <si>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</si>
  <si>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</si>
  <si>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</si>
  <si>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</si>
  <si>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</si>
  <si>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</si>
  <si>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</si>
  <si>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</si>
  <si>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</si>
  <si>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</si>
  <si>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</si>
  <si>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</si>
  <si>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</si>
  <si>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</si>
  <si>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</si>
  <si>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</si>
  <si>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</si>
  <si>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</si>
  <si>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</si>
  <si>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</si>
  <si>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</si>
  <si>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</si>
  <si>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</si>
  <si>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</si>
  <si>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</si>
  <si>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</si>
  <si>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</si>
  <si>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</si>
  <si>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</si>
  <si>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</si>
  <si>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</si>
  <si>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</si>
  <si>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</si>
  <si>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</si>
  <si>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</si>
  <si>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</si>
  <si>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</si>
  <si>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</si>
  <si>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</si>
  <si>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</si>
  <si>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</si>
  <si>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</si>
  <si>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</si>
  <si>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</si>
  <si>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</si>
  <si>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</si>
  <si>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</si>
  <si>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</si>
  <si>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</si>
  <si>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</si>
  <si>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</si>
  <si>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</si>
  <si>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</si>
  <si>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</si>
  <si>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</si>
  <si>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</si>
  <si>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</si>
  <si>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</si>
  <si>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</si>
  <si>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</si>
  <si>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</si>
  <si>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</si>
  <si>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</si>
  <si>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</si>
  <si>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</si>
  <si>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</si>
  <si>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</si>
  <si>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</si>
  <si>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</si>
  <si>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</si>
  <si>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</si>
  <si>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</si>
  <si>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</si>
  <si>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</si>
  <si>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</si>
  <si>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</si>
  <si>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</si>
  <si>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</si>
  <si>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</si>
  <si>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</si>
  <si>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</si>
  <si>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</si>
  <si>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</si>
  <si>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</si>
  <si>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</si>
  <si>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</si>
  <si>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</si>
  <si>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</si>
  <si>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</si>
  <si>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</si>
  <si>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</si>
  <si>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</si>
  <si>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</si>
  <si>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</si>
  <si>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</si>
  <si>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</si>
  <si>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</si>
  <si>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</si>
  <si>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</si>
  <si>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</si>
  <si>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</si>
  <si>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</si>
  <si>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</si>
  <si>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</si>
  <si>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</si>
  <si>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</si>
  <si>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</si>
  <si>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</si>
  <si>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</si>
  <si>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</si>
  <si>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</si>
  <si>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</si>
  <si>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</si>
  <si>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</si>
  <si>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</si>
  <si>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</si>
  <si>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</si>
  <si>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</si>
  <si>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</si>
  <si>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</si>
  <si>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</si>
  <si>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</si>
  <si>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</si>
  <si>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</si>
  <si>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</si>
  <si>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</si>
  <si>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</si>
  <si>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</si>
  <si>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</si>
  <si>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</si>
  <si>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</si>
  <si>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</si>
  <si>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</si>
  <si>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</si>
  <si>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</si>
  <si>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</si>
  <si>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</si>
  <si>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</si>
  <si>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</si>
  <si>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</si>
  <si>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</si>
  <si>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</si>
  <si>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</si>
  <si>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</si>
  <si>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</si>
  <si>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</si>
  <si>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</si>
  <si>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</si>
  <si>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</si>
  <si>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</si>
  <si>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</si>
  <si>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</si>
  <si>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</si>
  <si>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</si>
  <si>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</si>
  <si>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</si>
  <si>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</si>
  <si>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</si>
  <si>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</si>
  <si>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</si>
  <si>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</si>
  <si>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</si>
  <si>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</si>
  <si>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</si>
  <si>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</si>
  <si>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</si>
  <si>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</si>
  <si>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</si>
  <si>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</si>
  <si>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</si>
  <si>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</si>
  <si>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</si>
  <si>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</si>
  <si>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</si>
  <si>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</si>
  <si>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</si>
  <si>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</si>
  <si>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</si>
  <si>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</si>
  <si>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</si>
  <si>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</si>
  <si>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</si>
  <si>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</si>
  <si>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</si>
  <si>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</si>
  <si>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</si>
  <si>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</si>
  <si>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</si>
  <si>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</si>
  <si>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</si>
  <si>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</si>
  <si>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</si>
  <si>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</si>
  <si>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</si>
  <si>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</si>
  <si>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</si>
  <si>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</si>
  <si>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</si>
  <si>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</si>
  <si>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</si>
  <si>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</si>
  <si>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</si>
  <si>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</si>
  <si>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</si>
  <si>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</si>
  <si>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</si>
  <si>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</si>
  <si>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</si>
  <si>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</si>
  <si>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</si>
  <si>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</si>
  <si>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</si>
  <si>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</si>
  <si>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</si>
  <si>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</si>
  <si>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</si>
  <si>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</si>
  <si>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</si>
  <si>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</si>
  <si>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</si>
  <si>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</si>
  <si>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</si>
  <si>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</si>
  <si>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</si>
  <si>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</si>
  <si>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</si>
  <si>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</si>
  <si>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</si>
  <si>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</si>
  <si>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</si>
  <si>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</si>
  <si>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</si>
  <si>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</si>
  <si>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</si>
  <si>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</si>
  <si>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</si>
  <si>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</si>
  <si>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</si>
  <si>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</si>
  <si>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</si>
  <si>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</si>
  <si>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</si>
  <si>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</si>
  <si>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</si>
  <si>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</si>
  <si>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</si>
  <si>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</si>
  <si>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</si>
  <si>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</si>
  <si>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</si>
  <si>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</si>
  <si>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</si>
  <si>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</si>
  <si>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</si>
  <si>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</si>
  <si>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</si>
  <si>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</si>
  <si>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</si>
  <si>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</si>
  <si>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</si>
  <si>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</si>
  <si>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</si>
  <si>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</si>
  <si>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</si>
  <si>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</si>
  <si>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</si>
  <si>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</si>
  <si>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</si>
  <si>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</si>
  <si>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</si>
  <si>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</si>
  <si>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</si>
  <si>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</si>
  <si>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</si>
  <si>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</si>
  <si>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</si>
  <si>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</si>
  <si>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</si>
  <si>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</si>
  <si>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</si>
  <si>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</si>
  <si>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</si>
  <si>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</si>
  <si>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</si>
  <si>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</si>
  <si>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</si>
  <si>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</si>
  <si>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</si>
  <si>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</si>
  <si>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</si>
  <si>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</si>
  <si>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</si>
  <si>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</si>
  <si>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</si>
  <si>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</si>
  <si>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</si>
  <si>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</si>
  <si>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</si>
  <si>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</si>
  <si>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</si>
  <si>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</si>
  <si>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</si>
  <si>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</si>
  <si>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</si>
  <si>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</si>
  <si>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</si>
  <si>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</si>
  <si>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</si>
  <si>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</si>
  <si>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</si>
  <si>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</si>
  <si>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</si>
  <si>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</si>
  <si>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</si>
  <si>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</si>
  <si>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</si>
  <si>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</si>
  <si>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</si>
  <si>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</si>
  <si>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</si>
  <si>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</si>
  <si>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</si>
  <si>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</si>
  <si>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</si>
  <si>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</si>
  <si>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</si>
  <si>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</si>
  <si>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</si>
  <si>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</si>
  <si>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</si>
  <si>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</si>
  <si>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</si>
  <si>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</si>
  <si>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</si>
  <si>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</si>
  <si>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</si>
  <si>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</si>
  <si>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</si>
  <si>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</si>
  <si>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</si>
  <si>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</si>
  <si>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</si>
  <si>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</si>
  <si>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</si>
  <si>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</si>
  <si>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</si>
  <si>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</si>
  <si>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</si>
  <si>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</si>
  <si>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</si>
  <si>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</si>
  <si>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</si>
  <si>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</si>
  <si>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</si>
  <si>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</si>
  <si>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</si>
  <si>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</si>
  <si>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</si>
  <si>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</si>
  <si>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</si>
  <si>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</si>
  <si>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</si>
  <si>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</si>
  <si>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</si>
  <si>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</si>
  <si>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</si>
  <si>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</si>
  <si>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</si>
  <si>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</si>
  <si>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</si>
  <si>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</si>
  <si>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</si>
  <si>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</si>
  <si>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</si>
  <si>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</si>
  <si>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</si>
  <si>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</si>
  <si>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</si>
  <si>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</si>
  <si>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</si>
  <si>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</si>
  <si>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</si>
  <si>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</si>
  <si>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</si>
  <si>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</si>
  <si>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</si>
  <si>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</si>
  <si>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</si>
  <si>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</si>
  <si>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</si>
  <si>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</si>
  <si>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</si>
  <si>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</si>
  <si>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</si>
  <si>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</si>
  <si>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</si>
  <si>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</si>
  <si>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</si>
  <si>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</si>
  <si>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</si>
  <si>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</si>
  <si>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</si>
  <si>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</si>
  <si>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</si>
  <si>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</si>
  <si>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</si>
  <si>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</si>
  <si>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</si>
  <si>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</si>
  <si>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</si>
  <si>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</si>
  <si>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</si>
  <si>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</si>
  <si>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</si>
  <si>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</si>
  <si>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</si>
  <si>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</si>
  <si>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</si>
  <si>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</si>
  <si>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</si>
  <si>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</si>
  <si>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</si>
  <si>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</si>
  <si>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</si>
  <si>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</si>
  <si>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</si>
  <si>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</si>
  <si>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</si>
  <si>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</si>
  <si>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</si>
  <si>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</si>
  <si>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</si>
  <si>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</si>
  <si>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</si>
  <si>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</si>
  <si>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</si>
  <si>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</si>
  <si>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</si>
  <si>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</si>
  <si>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</si>
  <si>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</si>
  <si>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</si>
  <si>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</si>
  <si>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</si>
  <si>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</si>
  <si>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</si>
  <si>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</si>
  <si>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</si>
  <si>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</si>
  <si>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</si>
  <si>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</si>
  <si>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</si>
  <si>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</si>
  <si>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</si>
  <si>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</si>
  <si>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</si>
  <si>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</si>
  <si>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</si>
  <si>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</si>
  <si>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</si>
  <si>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</si>
  <si>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</si>
  <si>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</si>
  <si>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</si>
  <si>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</si>
  <si>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</si>
  <si>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</si>
  <si>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</si>
  <si>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</si>
  <si>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</si>
  <si>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</si>
  <si>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</si>
  <si>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</si>
  <si>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</si>
  <si>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</si>
  <si>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</si>
  <si>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</si>
  <si>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</si>
  <si>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</si>
  <si>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</si>
  <si>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</si>
  <si>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</si>
  <si>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</si>
  <si>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</si>
  <si>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</si>
  <si>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</si>
  <si>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</si>
  <si>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</si>
  <si>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</si>
  <si>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</si>
  <si>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</si>
  <si>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</si>
  <si>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</si>
  <si>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</si>
  <si>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</si>
  <si>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</si>
  <si>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</si>
  <si>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</si>
  <si>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</si>
  <si>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</si>
  <si>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</si>
  <si>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</si>
  <si>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</si>
  <si>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</si>
  <si>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</si>
  <si>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</si>
  <si>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</si>
  <si>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</si>
  <si>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</si>
  <si>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</si>
  <si>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</si>
  <si>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</si>
  <si>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</si>
  <si>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</si>
  <si>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</si>
  <si>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</si>
  <si>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</si>
  <si>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</si>
  <si>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</si>
  <si>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</si>
  <si>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</si>
  <si>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</si>
  <si>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</si>
  <si>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</si>
  <si>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</si>
  <si>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</si>
  <si>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</si>
  <si>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</si>
  <si>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</si>
  <si>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</si>
  <si>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</si>
  <si>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</si>
  <si>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</si>
  <si>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</si>
  <si>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</si>
  <si>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</si>
  <si>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</si>
  <si>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</si>
  <si>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</si>
  <si>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</si>
  <si>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</si>
  <si>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</si>
  <si>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</si>
  <si>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</si>
  <si>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</si>
  <si>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</si>
  <si>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</si>
  <si>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</si>
  <si>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</si>
  <si>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</si>
  <si>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</si>
  <si>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</si>
  <si>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</si>
  <si>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</si>
  <si>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</si>
  <si>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</si>
  <si>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</si>
  <si>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</si>
  <si>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</si>
  <si>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</si>
  <si>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</si>
  <si>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</si>
  <si>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</si>
  <si>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</si>
  <si>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</si>
  <si>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</si>
  <si>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</si>
  <si>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</si>
  <si>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</si>
  <si>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</si>
  <si>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</si>
  <si>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</si>
  <si>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</si>
  <si>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</si>
  <si>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</si>
  <si>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</si>
  <si>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</si>
  <si>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</si>
  <si>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</si>
  <si>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</si>
  <si>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</si>
  <si>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</si>
  <si>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</si>
  <si>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</si>
  <si>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</si>
  <si>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</si>
  <si>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</si>
  <si>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</si>
  <si>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</si>
  <si>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</si>
  <si>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</si>
  <si>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</si>
  <si>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</si>
  <si>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</si>
  <si>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</si>
  <si>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</si>
  <si>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</si>
  <si>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</si>
  <si>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</si>
  <si>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</si>
  <si>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</si>
  <si>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</si>
  <si>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</si>
  <si>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</si>
  <si>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</si>
  <si>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</si>
  <si>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</si>
  <si>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</si>
  <si>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</si>
  <si>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</si>
  <si>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</si>
  <si>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</si>
  <si>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</si>
  <si>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</si>
  <si>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</si>
  <si>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</si>
  <si>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</si>
  <si>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</si>
  <si>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</si>
  <si>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</si>
  <si>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</si>
  <si>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</si>
  <si>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</si>
  <si>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</si>
  <si>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</si>
  <si>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</si>
  <si>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</si>
  <si>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</si>
  <si>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</si>
  <si>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</si>
  <si>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</si>
  <si>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</si>
  <si>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</si>
  <si>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</si>
  <si>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</si>
  <si>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</si>
  <si>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</si>
  <si>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</si>
  <si>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</si>
  <si>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</si>
  <si>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</si>
  <si>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</si>
  <si>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</si>
  <si>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</si>
  <si>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</si>
  <si>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</si>
  <si>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</si>
  <si>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</si>
  <si>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</si>
  <si>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</si>
  <si>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</si>
  <si>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</si>
  <si>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</si>
  <si>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</si>
  <si>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</si>
  <si>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</si>
  <si>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</si>
  <si>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</si>
  <si>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</si>
  <si>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</si>
  <si>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</si>
  <si>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</si>
  <si>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</si>
  <si>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</si>
  <si>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</si>
  <si>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</si>
  <si>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</si>
  <si>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</si>
  <si>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</si>
  <si>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</si>
  <si>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</si>
  <si>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</si>
  <si>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</si>
  <si>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</si>
  <si>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</si>
  <si>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</si>
  <si>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</si>
  <si>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</si>
  <si>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</si>
  <si>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</si>
  <si>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</si>
  <si>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</si>
  <si>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</si>
  <si>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</si>
  <si>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</si>
  <si>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</si>
  <si>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</si>
  <si>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</si>
  <si>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</si>
  <si>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</si>
  <si>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</si>
  <si>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</si>
  <si>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</si>
  <si>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</si>
  <si>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</si>
  <si>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</si>
  <si>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</si>
  <si>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</si>
  <si>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</si>
  <si>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</si>
  <si>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</si>
  <si>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</si>
  <si>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</si>
  <si>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</si>
  <si>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</si>
  <si>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</si>
  <si>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</si>
  <si>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</si>
  <si>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</si>
  <si>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</si>
  <si>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</si>
  <si>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</si>
  <si>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</si>
  <si>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</si>
  <si>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</si>
  <si>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</si>
  <si>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</si>
  <si>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</si>
  <si>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</si>
  <si>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</si>
  <si>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</si>
  <si>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</si>
  <si>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</si>
  <si>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</si>
  <si>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</si>
  <si>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</si>
  <si>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</si>
  <si>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</si>
  <si>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</si>
  <si>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</si>
  <si>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</si>
  <si>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</si>
  <si>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</si>
  <si>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</si>
  <si>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</si>
  <si>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</si>
  <si>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</si>
  <si>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</si>
  <si>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</si>
  <si>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</si>
  <si>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</si>
  <si>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</si>
  <si>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</si>
  <si>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</si>
  <si>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</si>
  <si>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</si>
  <si>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</si>
  <si>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</si>
  <si>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</si>
  <si>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</si>
  <si>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</si>
  <si>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</si>
  <si>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</si>
  <si>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</si>
  <si>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</si>
  <si>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</si>
  <si>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</si>
  <si>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</si>
  <si>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</si>
  <si>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</si>
  <si>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</si>
  <si>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</si>
  <si>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</si>
  <si>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</si>
  <si>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</si>
  <si>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</si>
  <si>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</si>
  <si>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</si>
  <si>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</si>
  <si>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</si>
  <si>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</si>
  <si>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</si>
  <si>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</si>
  <si>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</si>
  <si>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</si>
  <si>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</si>
  <si>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</si>
  <si>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</si>
  <si>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</si>
  <si>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</si>
  <si>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</si>
  <si>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</si>
  <si>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</si>
  <si>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</si>
  <si>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</si>
  <si>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</si>
  <si>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</si>
  <si>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</si>
  <si>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</si>
  <si>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</si>
  <si>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</si>
  <si>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</si>
  <si>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</si>
  <si>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</si>
  <si>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</si>
  <si>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</si>
  <si>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</si>
  <si>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</si>
  <si>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</si>
  <si>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</si>
  <si>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</si>
  <si>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</si>
  <si>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</si>
  <si>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</si>
  <si>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</si>
  <si>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</si>
  <si>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</si>
  <si>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</si>
  <si>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</si>
  <si>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</si>
  <si>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</si>
  <si>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</si>
  <si>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</si>
  <si>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</si>
  <si>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</si>
  <si>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</si>
  <si>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</si>
  <si>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</si>
  <si>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</si>
  <si>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</si>
  <si>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</si>
  <si>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</si>
  <si>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</si>
  <si>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</si>
  <si>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</si>
  <si>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</si>
  <si>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</si>
  <si>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</si>
  <si>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</si>
  <si>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</si>
  <si>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</si>
  <si>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</si>
  <si>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</si>
  <si>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</si>
  <si>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</si>
  <si>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</si>
  <si>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</si>
  <si>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</si>
  <si>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</si>
  <si>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</si>
  <si>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</si>
  <si>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</si>
  <si>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</si>
  <si>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</si>
  <si>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</si>
  <si>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</si>
  <si>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</si>
  <si>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</si>
  <si>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</si>
  <si>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</si>
  <si>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</si>
  <si>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</si>
  <si>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</si>
  <si>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</si>
  <si>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</si>
  <si>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</si>
  <si>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</si>
  <si>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</si>
  <si>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</si>
  <si>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</si>
  <si>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</si>
  <si>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</si>
  <si>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</si>
  <si>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</si>
  <si>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</si>
  <si>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</si>
  <si>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</si>
  <si>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</si>
  <si>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</si>
  <si>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</si>
  <si>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</si>
  <si>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</si>
  <si>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</si>
  <si>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</si>
  <si>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</si>
  <si>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</si>
  <si>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</si>
  <si>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</si>
  <si>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</si>
  <si>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</si>
  <si>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</si>
  <si>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</si>
  <si>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</si>
  <si>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</si>
  <si>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</si>
  <si>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</si>
  <si>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</si>
  <si>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</si>
  <si>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</si>
  <si>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</si>
  <si>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</si>
  <si>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</si>
  <si>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</si>
  <si>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</si>
  <si>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</si>
  <si>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</si>
  <si>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</si>
  <si>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</si>
  <si>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</si>
  <si>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</si>
  <si>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</si>
  <si>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</si>
  <si>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</si>
  <si>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</si>
  <si>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</si>
  <si>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</si>
  <si>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</si>
  <si>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</si>
  <si>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</si>
  <si>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</si>
  <si>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</si>
  <si>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</si>
  <si>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</si>
  <si>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</si>
  <si>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</si>
  <si>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</si>
  <si>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</si>
  <si>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</si>
  <si>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</si>
  <si>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</si>
  <si>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</si>
  <si>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</si>
  <si>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</si>
  <si>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</si>
  <si>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</si>
  <si>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</si>
  <si>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</si>
  <si>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</si>
  <si>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</si>
  <si>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</si>
  <si>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</si>
  <si>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</si>
  <si>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</si>
  <si>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</si>
  <si>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</si>
  <si>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</si>
  <si>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</si>
  <si>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</si>
  <si>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</si>
  <si>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</si>
  <si>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</si>
  <si>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</si>
  <si>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</si>
  <si>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</si>
  <si>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</si>
  <si>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</si>
  <si>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</si>
  <si>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</si>
  <si>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</si>
  <si>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</si>
  <si>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</si>
  <si>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</si>
  <si>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</si>
  <si>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</si>
  <si>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</si>
  <si>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</si>
  <si>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</si>
  <si>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</si>
  <si>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</si>
  <si>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</si>
  <si>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</si>
  <si>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</si>
  <si>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</si>
  <si>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</si>
  <si>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</si>
  <si>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</si>
  <si>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</si>
  <si>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</si>
  <si>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</si>
  <si>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</si>
  <si>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</si>
  <si>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</si>
  <si>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</si>
  <si>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</si>
  <si>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</si>
  <si>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</si>
  <si>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</si>
  <si>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</si>
  <si>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</si>
  <si>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</si>
  <si>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</si>
  <si>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</si>
  <si>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</si>
  <si>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</si>
  <si>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</si>
  <si>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</si>
  <si>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</si>
  <si>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</si>
  <si>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</si>
  <si>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</si>
  <si>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</si>
  <si>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</si>
  <si>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</si>
  <si>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</si>
  <si>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</si>
  <si>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</si>
  <si>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</si>
  <si>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</si>
  <si>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</si>
  <si>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</si>
  <si>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</si>
  <si>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</si>
  <si>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</si>
  <si>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</si>
  <si>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</si>
  <si>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</si>
  <si>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</si>
  <si>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</si>
  <si>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</si>
  <si>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</si>
  <si>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</si>
  <si>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</si>
  <si>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</si>
  <si>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</si>
  <si>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</si>
  <si>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</si>
  <si>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</si>
  <si>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</si>
  <si>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</si>
  <si>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</si>
  <si>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</si>
  <si>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</si>
  <si>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</si>
  <si>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</si>
  <si>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</si>
  <si>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</si>
  <si>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</si>
  <si>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</si>
  <si>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</si>
  <si>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</si>
  <si>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</si>
  <si>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</si>
  <si>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</si>
  <si>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</si>
  <si>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</si>
  <si>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</si>
  <si>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</si>
  <si>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</si>
  <si>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</si>
  <si>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</si>
  <si>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</si>
  <si>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</si>
  <si>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</si>
  <si>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</si>
  <si>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</si>
  <si>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</si>
  <si>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</si>
  <si>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</si>
  <si>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</si>
  <si>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</si>
  <si>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</si>
  <si>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</si>
  <si>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</si>
  <si>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</si>
  <si>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</si>
  <si>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</si>
  <si>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</si>
  <si>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</si>
  <si>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</si>
  <si>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</si>
  <si>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</si>
  <si>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</si>
  <si>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</si>
  <si>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</si>
  <si>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</si>
  <si>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</si>
  <si>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</si>
  <si>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</si>
  <si>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</si>
  <si>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</si>
  <si>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</si>
  <si>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</si>
  <si>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</si>
  <si>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</si>
  <si>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</si>
  <si>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</si>
  <si>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</si>
  <si>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</si>
  <si>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</si>
  <si>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</si>
  <si>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</si>
  <si>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</si>
  <si>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</si>
  <si>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</si>
  <si>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</si>
  <si>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</si>
  <si>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</si>
  <si>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</si>
  <si>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</si>
  <si>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</si>
  <si>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</si>
  <si>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</si>
  <si>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</si>
  <si>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</si>
  <si>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</si>
  <si>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</si>
  <si>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</si>
  <si>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</si>
  <si>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</si>
  <si>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</si>
  <si>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</si>
  <si>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</si>
  <si>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</si>
  <si>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</si>
  <si>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</si>
  <si>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</si>
  <si>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</si>
  <si>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</si>
  <si>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</si>
  <si>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</si>
  <si>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</si>
  <si>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</si>
  <si>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</si>
  <si>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</si>
  <si>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</si>
  <si>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</si>
  <si>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</si>
  <si>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</si>
  <si>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</si>
  <si>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</si>
  <si>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</si>
  <si>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</si>
  <si>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</si>
  <si>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</si>
  <si>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</si>
  <si>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</si>
  <si>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</si>
  <si>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</si>
  <si>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</si>
  <si>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</si>
  <si>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</si>
  <si>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</si>
  <si>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</si>
  <si>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</si>
  <si>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</si>
  <si>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</si>
  <si>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</si>
  <si>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</si>
  <si>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</si>
  <si>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</si>
  <si>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</si>
  <si>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</si>
  <si>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</si>
  <si>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</si>
  <si>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</si>
  <si>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</si>
  <si>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</si>
  <si>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</si>
  <si>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</si>
  <si>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</si>
  <si>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</si>
  <si>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</si>
  <si>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</si>
  <si>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</si>
  <si>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</si>
  <si>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</si>
  <si>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</si>
  <si>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</si>
  <si>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</si>
  <si>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</si>
  <si>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</si>
  <si>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</si>
  <si>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</si>
  <si>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</si>
  <si>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</si>
  <si>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</si>
  <si>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</si>
  <si>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</si>
  <si>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</si>
  <si>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</si>
  <si>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</si>
  <si>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</si>
  <si>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</si>
  <si>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</si>
  <si>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</si>
  <si>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</si>
  <si>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</si>
  <si>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</si>
  <si>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</si>
  <si>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</si>
  <si>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</si>
  <si>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</si>
  <si>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</si>
  <si>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</si>
  <si>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</si>
  <si>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</si>
  <si>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</si>
  <si>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</si>
  <si>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</si>
  <si>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</si>
  <si>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</si>
  <si>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</si>
  <si>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</si>
  <si>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</si>
  <si>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</si>
  <si>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</si>
  <si>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</si>
  <si>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</si>
  <si>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</si>
  <si>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</si>
  <si>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</si>
  <si>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</si>
  <si>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</si>
  <si>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</si>
  <si>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</si>
  <si>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</si>
  <si>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</si>
  <si>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</si>
  <si>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</si>
  <si>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</si>
  <si>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</si>
  <si>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</si>
  <si>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</si>
  <si>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</si>
  <si>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</si>
  <si>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</si>
  <si>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</si>
  <si>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</si>
  <si>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</si>
  <si>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</si>
  <si>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</si>
  <si>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</si>
  <si>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</si>
  <si>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</si>
  <si>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</si>
  <si>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</si>
  <si>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</si>
  <si>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</si>
  <si>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</si>
  <si>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</si>
  <si>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</si>
  <si>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</si>
  <si>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</si>
  <si>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</si>
  <si>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</si>
  <si>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</si>
  <si>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</si>
  <si>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</si>
  <si>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</si>
  <si>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</si>
  <si>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</si>
  <si>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</si>
  <si>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</si>
  <si>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</si>
  <si>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</si>
  <si>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</si>
  <si>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</si>
  <si>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</si>
  <si>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</si>
  <si>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</si>
  <si>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</si>
  <si>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</si>
  <si>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</si>
  <si>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</si>
  <si>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</si>
  <si>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</si>
  <si>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</si>
  <si>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</si>
  <si>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</si>
  <si>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</si>
  <si>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</si>
  <si>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</si>
  <si>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</si>
  <si>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</si>
  <si>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</si>
  <si>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</si>
  <si>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</si>
  <si>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</si>
  <si>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</si>
  <si>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</si>
  <si>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</si>
  <si>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</si>
  <si>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</si>
  <si>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</si>
  <si>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</si>
  <si>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</si>
  <si>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</si>
  <si>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</si>
  <si>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</si>
  <si>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</si>
  <si>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</si>
  <si>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</si>
  <si>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</si>
  <si>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</si>
  <si>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</si>
  <si>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</si>
  <si>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</si>
  <si>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</si>
  <si>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</si>
  <si>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</si>
  <si>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</si>
  <si>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</si>
  <si>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</si>
  <si>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</si>
  <si>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</si>
  <si>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</si>
  <si>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</si>
  <si>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</si>
  <si>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</si>
  <si>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</si>
  <si>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</si>
  <si>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</si>
  <si>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</si>
  <si>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</si>
  <si>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</si>
  <si>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</si>
  <si>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</si>
  <si>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</si>
  <si>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</si>
  <si>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</si>
  <si>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</si>
  <si>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</si>
  <si>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</si>
  <si>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</si>
  <si>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</si>
  <si>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</si>
  <si>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</si>
  <si>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</si>
  <si>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</si>
  <si>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</si>
  <si>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</si>
  <si>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</si>
  <si>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</si>
  <si>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</si>
  <si>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</si>
  <si>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</si>
  <si>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</si>
  <si>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</si>
  <si>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</si>
  <si>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</si>
  <si>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</si>
  <si>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</si>
  <si>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</si>
  <si>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</si>
  <si>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</si>
  <si>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</si>
  <si>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</si>
  <si>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</si>
  <si>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</si>
  <si>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</si>
  <si>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</si>
  <si>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</si>
  <si>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</si>
  <si>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</si>
  <si>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</si>
  <si>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</si>
  <si>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</si>
  <si>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</si>
  <si>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</si>
  <si>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</si>
  <si>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</si>
  <si>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</si>
  <si>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</si>
  <si>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</si>
  <si>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</si>
  <si>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</si>
  <si>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</si>
  <si>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</si>
  <si>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</si>
  <si>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</si>
  <si>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</si>
  <si>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</si>
  <si>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</si>
  <si>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</si>
  <si>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</si>
  <si>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</si>
  <si>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</si>
  <si>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</si>
  <si>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</si>
  <si>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</si>
  <si>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</si>
  <si>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</si>
  <si>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</si>
  <si>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</si>
  <si>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</si>
  <si>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</si>
  <si>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</si>
  <si>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</si>
  <si>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</si>
  <si>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</si>
  <si>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</si>
  <si>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</si>
  <si>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</si>
  <si>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</si>
  <si>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</si>
  <si>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</si>
  <si>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</si>
  <si>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</si>
  <si>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</si>
  <si>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</si>
  <si>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</si>
  <si>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</si>
  <si>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</si>
  <si>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</si>
  <si>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</si>
  <si>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</si>
  <si>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</si>
  <si>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</si>
  <si>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</si>
  <si>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</si>
  <si>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</si>
  <si>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</si>
  <si>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</si>
  <si>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</si>
  <si>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</si>
  <si>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</si>
  <si>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</si>
  <si>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</si>
  <si>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</si>
  <si>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</si>
  <si>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</si>
  <si>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</si>
  <si>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</si>
  <si>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</si>
  <si>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</si>
  <si>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</si>
  <si>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</si>
  <si>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</si>
  <si>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</si>
  <si>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</si>
  <si>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</si>
  <si>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</si>
  <si>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</si>
  <si>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</si>
  <si>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</si>
  <si>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</si>
  <si>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</si>
  <si>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</si>
  <si>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</si>
  <si>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</si>
  <si>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</si>
  <si>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</si>
  <si>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</si>
  <si>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</si>
  <si>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</si>
  <si>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</si>
  <si>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</si>
  <si>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</si>
  <si>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</si>
  <si>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</si>
  <si>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</si>
  <si>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</si>
  <si>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</si>
  <si>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</si>
  <si>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</si>
  <si>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</si>
  <si>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</si>
  <si>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</si>
  <si>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</si>
  <si>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</si>
  <si>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</si>
  <si>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</si>
  <si>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</si>
  <si>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</si>
  <si>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</si>
  <si>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</si>
  <si>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</si>
  <si>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</si>
  <si>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</si>
  <si>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</si>
  <si>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</si>
  <si>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</si>
  <si>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</si>
  <si>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</si>
  <si>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</si>
  <si>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</si>
  <si>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</si>
  <si>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</si>
  <si>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</si>
  <si>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</si>
  <si>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</si>
  <si>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</si>
  <si>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</si>
  <si>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</si>
  <si>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</si>
  <si>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</si>
  <si>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</si>
  <si>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</si>
  <si>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</si>
  <si>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</si>
  <si>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</si>
  <si>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</si>
  <si>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</si>
  <si>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</si>
  <si>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</si>
  <si>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</si>
  <si>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</si>
  <si>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</si>
  <si>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</si>
  <si>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</si>
  <si>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</si>
  <si>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</si>
  <si>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</si>
  <si>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</si>
  <si>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</si>
  <si>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</si>
  <si>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</si>
  <si>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</si>
  <si>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</si>
  <si>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</si>
  <si>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</si>
  <si>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</si>
  <si>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</si>
  <si>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</si>
  <si>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</si>
  <si>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</si>
  <si>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</si>
  <si>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</si>
  <si>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</si>
  <si>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</si>
  <si>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</si>
  <si>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</si>
  <si>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</si>
  <si>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</si>
  <si>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</si>
  <si>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</si>
  <si>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</si>
  <si>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</si>
  <si>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</si>
  <si>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</si>
  <si>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</si>
  <si>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</si>
  <si>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</si>
  <si>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</si>
  <si>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</si>
  <si>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</si>
  <si>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</si>
  <si>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</si>
  <si>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</si>
  <si>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</si>
  <si>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</si>
  <si>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</si>
  <si>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</si>
  <si>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</si>
  <si>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</si>
  <si>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</si>
  <si>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</si>
  <si>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</si>
  <si>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</si>
  <si>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</si>
  <si>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</si>
  <si>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</si>
  <si>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</si>
  <si>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</si>
  <si>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</si>
  <si>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</si>
  <si>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</si>
  <si>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</si>
  <si>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</si>
  <si>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</si>
  <si>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</si>
  <si>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</si>
  <si>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</si>
  <si>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</si>
  <si>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</si>
  <si>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</si>
  <si>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</si>
  <si>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</si>
  <si>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</si>
  <si>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</si>
  <si>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</si>
  <si>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</si>
  <si>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</si>
  <si>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</si>
  <si>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</si>
  <si>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</si>
  <si>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</si>
  <si>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</si>
  <si>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</si>
  <si>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</si>
  <si>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</si>
  <si>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</si>
  <si>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</si>
  <si>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</si>
  <si>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</si>
  <si>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</si>
  <si>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</si>
  <si>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</si>
  <si>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</si>
  <si>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</si>
  <si>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</si>
  <si>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</si>
  <si>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</si>
  <si>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</si>
  <si>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</si>
  <si>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</si>
  <si>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</si>
  <si>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</si>
  <si>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</si>
  <si>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</si>
  <si>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</si>
  <si>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</si>
  <si>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</si>
  <si>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</si>
  <si>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</si>
  <si>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</si>
  <si>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</si>
  <si>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</si>
  <si>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</si>
  <si>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</si>
  <si>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</si>
  <si>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</si>
  <si>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</si>
  <si>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</si>
  <si>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</si>
  <si>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</si>
  <si>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</si>
  <si>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</si>
  <si>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</si>
  <si>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</si>
  <si>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</si>
  <si>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</si>
  <si>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</si>
  <si>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</si>
  <si>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</si>
  <si>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</si>
  <si>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</si>
  <si>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</si>
  <si>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</si>
  <si>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</si>
  <si>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</si>
  <si>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</si>
  <si>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</si>
  <si>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</si>
  <si>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</si>
  <si>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</si>
  <si>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</si>
  <si>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</si>
  <si>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</si>
  <si>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</si>
  <si>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</si>
  <si>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</si>
  <si>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</si>
  <si>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</si>
  <si>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</si>
  <si>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</si>
  <si>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</si>
  <si>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</si>
  <si>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</si>
  <si>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</si>
  <si>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</si>
  <si>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</si>
  <si>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</si>
  <si>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</si>
  <si>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</si>
  <si>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</si>
  <si>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</si>
  <si>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</si>
  <si>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</si>
  <si>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</si>
  <si>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</si>
  <si>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</si>
  <si>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</si>
  <si>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</si>
  <si>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</si>
  <si>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</si>
  <si>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</si>
  <si>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</si>
  <si>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</si>
  <si>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</si>
  <si>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</si>
  <si>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</si>
  <si>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</si>
  <si>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</si>
  <si>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</si>
  <si>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</si>
  <si>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</si>
  <si>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</si>
  <si>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</si>
  <si>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</si>
  <si>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</si>
  <si>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</si>
  <si>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</si>
  <si>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</si>
  <si>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</si>
  <si>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</si>
  <si>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</si>
  <si>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</si>
  <si>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</si>
  <si>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</si>
  <si>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</si>
  <si>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</si>
  <si>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</si>
  <si>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</si>
  <si>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</si>
  <si>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</si>
  <si>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</si>
  <si>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</si>
  <si>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</si>
  <si>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</si>
  <si>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</si>
  <si>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</si>
  <si>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</si>
  <si>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</si>
  <si>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</si>
  <si>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</si>
  <si>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</si>
  <si>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</si>
  <si>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</si>
  <si>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</si>
  <si>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</si>
  <si>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</si>
  <si>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</si>
  <si>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</si>
  <si>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</si>
  <si>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</si>
  <si>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</si>
  <si>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</si>
  <si>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</si>
  <si>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</si>
  <si>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</si>
  <si>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</si>
  <si>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</si>
  <si>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</si>
  <si>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</si>
  <si>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</si>
  <si>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</si>
  <si>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</si>
  <si>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</si>
  <si>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</si>
  <si>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</si>
  <si>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</si>
  <si>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</si>
  <si>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</si>
  <si>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</si>
  <si>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</si>
  <si>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</si>
  <si>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</si>
  <si>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</si>
  <si>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</si>
  <si>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</si>
  <si>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</si>
  <si>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</si>
  <si>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</si>
  <si>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</si>
  <si>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</si>
  <si>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</si>
  <si>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</si>
  <si>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</si>
  <si>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</si>
  <si>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</si>
  <si>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</si>
  <si>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</si>
  <si>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</si>
  <si>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</si>
  <si>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</si>
  <si>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</si>
  <si>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</si>
  <si>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</si>
  <si>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</si>
  <si>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</si>
  <si>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</si>
  <si>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</si>
  <si>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</si>
  <si>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</si>
  <si>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</si>
  <si>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</si>
  <si>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</si>
  <si>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</si>
  <si>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</si>
  <si>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</si>
  <si>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</si>
  <si>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</si>
  <si>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</si>
  <si>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</si>
  <si>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</si>
  <si>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</si>
  <si>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</si>
  <si>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</si>
  <si>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</si>
  <si>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</si>
  <si>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</si>
  <si>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</si>
  <si>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</si>
  <si>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</si>
  <si>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</si>
  <si>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</si>
  <si>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</si>
  <si>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</si>
  <si>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</si>
  <si>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</si>
  <si>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</si>
  <si>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</si>
  <si>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</si>
  <si>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</si>
  <si>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</si>
  <si>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</si>
  <si>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</si>
  <si>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</si>
  <si>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</si>
  <si>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</si>
  <si>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</si>
  <si>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</si>
  <si>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</si>
  <si>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</si>
  <si>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</si>
  <si>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</si>
  <si>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</si>
  <si>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</si>
  <si>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</si>
  <si>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</si>
  <si>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</si>
  <si>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</si>
  <si>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</si>
  <si>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</si>
  <si>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</si>
  <si>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</si>
  <si>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</si>
  <si>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</si>
  <si>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</si>
  <si>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</si>
  <si>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</si>
  <si>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</si>
  <si>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</si>
  <si>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</si>
  <si>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</si>
  <si>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</si>
  <si>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</si>
  <si>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</si>
  <si>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</si>
  <si>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</si>
  <si>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</si>
  <si>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</si>
  <si>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</si>
  <si>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</si>
  <si>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</si>
  <si>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</si>
  <si>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</si>
  <si>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</si>
  <si>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</si>
  <si>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</si>
  <si>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</si>
  <si>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</si>
  <si>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</si>
  <si>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</si>
  <si>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</si>
  <si>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</si>
  <si>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</si>
  <si>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</si>
  <si>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</si>
  <si>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</si>
  <si>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</si>
  <si>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</si>
  <si>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</si>
  <si>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</si>
  <si>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</si>
  <si>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</si>
  <si>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</si>
  <si>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</si>
  <si>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</si>
  <si>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</si>
  <si>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</si>
  <si>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</si>
  <si>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</si>
  <si>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</si>
  <si>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</si>
  <si>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</si>
  <si>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</si>
  <si>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</si>
  <si>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</si>
  <si>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</si>
  <si>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</si>
  <si>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</si>
  <si>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</si>
  <si>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</si>
  <si>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</si>
  <si>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</si>
  <si>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</si>
  <si>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</si>
  <si>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</si>
  <si>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</si>
  <si>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</si>
  <si>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</si>
  <si>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</si>
  <si>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</si>
  <si>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</si>
  <si>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</si>
  <si>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</si>
  <si>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</si>
  <si>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</si>
  <si>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</si>
  <si>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</si>
  <si>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</si>
  <si>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</si>
  <si>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</si>
  <si>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</si>
  <si>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</si>
  <si>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</si>
  <si>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</si>
  <si>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</si>
  <si>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</si>
  <si>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</si>
  <si>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</si>
  <si>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</si>
  <si>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</si>
  <si>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</si>
  <si>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</si>
  <si>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</si>
  <si>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</si>
  <si>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</si>
  <si>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</si>
  <si>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</si>
  <si>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</si>
  <si>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</si>
  <si>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</si>
  <si>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</si>
  <si>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</si>
  <si>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</si>
  <si>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</si>
  <si>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</si>
  <si>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</si>
  <si>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</si>
  <si>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</si>
  <si>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</si>
  <si>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</si>
  <si>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</si>
  <si>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</si>
  <si>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</si>
  <si>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</si>
  <si>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</si>
  <si>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</si>
  <si>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</si>
  <si>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</si>
  <si>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</si>
  <si>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</si>
  <si>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</si>
  <si>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</si>
  <si>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</si>
  <si>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</si>
  <si>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</si>
  <si>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</si>
  <si>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</si>
  <si>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</si>
  <si>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</si>
  <si>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</si>
  <si>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</si>
  <si>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</si>
  <si>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</si>
  <si>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</si>
  <si>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</si>
  <si>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</si>
  <si>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</si>
  <si>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</si>
  <si>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</si>
  <si>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</si>
  <si>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</si>
  <si>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</si>
  <si>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</si>
  <si>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</si>
  <si>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</si>
  <si>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</si>
  <si>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</si>
  <si>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</si>
  <si>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</si>
  <si>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</si>
  <si>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</si>
  <si>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</si>
  <si>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</si>
  <si>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</si>
  <si>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</si>
  <si>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</si>
  <si>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</si>
  <si>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</si>
  <si>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</si>
  <si>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</si>
  <si>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</si>
  <si>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</si>
  <si>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</si>
  <si>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</si>
  <si>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</si>
  <si>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</si>
  <si>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</si>
  <si>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</si>
  <si>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</si>
  <si>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</si>
  <si>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</si>
  <si>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</si>
  <si>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</si>
  <si>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</si>
  <si>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</si>
  <si>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</si>
  <si>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</si>
  <si>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</si>
  <si>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</si>
  <si>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</si>
  <si>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</si>
  <si>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</si>
  <si>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</si>
  <si>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</si>
  <si>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</si>
  <si>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</si>
  <si>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</si>
  <si>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</si>
  <si>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</si>
  <si>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</si>
  <si>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</si>
  <si>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</si>
  <si>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</si>
  <si>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</si>
  <si>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</si>
  <si>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</si>
  <si>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</si>
  <si>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</si>
  <si>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</si>
  <si>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</si>
  <si>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</si>
  <si>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</si>
  <si>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</si>
  <si>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</si>
  <si>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</si>
  <si>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</si>
  <si>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</si>
  <si>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</si>
  <si>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</si>
  <si>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</si>
  <si>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</si>
  <si>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</si>
  <si>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</si>
  <si>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</si>
  <si>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</si>
  <si>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</si>
  <si>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</si>
  <si>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</si>
  <si>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</si>
  <si>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</si>
  <si>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</si>
  <si>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</si>
  <si>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</si>
  <si>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</si>
  <si>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</si>
  <si>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</si>
  <si>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</si>
  <si>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</si>
  <si>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</si>
  <si>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</si>
  <si>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</si>
  <si>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</si>
  <si>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</si>
  <si>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</si>
  <si>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</si>
  <si>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</si>
  <si>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</si>
  <si>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</si>
  <si>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</si>
  <si>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</si>
  <si>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</si>
  <si>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</si>
  <si>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</si>
  <si>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</si>
  <si>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</si>
  <si>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</si>
  <si>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</si>
  <si>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</si>
  <si>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</si>
  <si>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</si>
  <si>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</si>
  <si>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</si>
  <si>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</si>
  <si>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</si>
  <si>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</si>
  <si>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</si>
  <si>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</si>
  <si>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</si>
  <si>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</si>
  <si>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</si>
  <si>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</si>
  <si>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</si>
  <si>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</si>
  <si>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</si>
  <si>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</si>
  <si>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</si>
  <si>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</si>
  <si>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</si>
  <si>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</si>
  <si>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</si>
  <si>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</si>
  <si>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</si>
  <si>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</si>
  <si>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</si>
  <si>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</si>
  <si>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</si>
  <si>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</si>
  <si>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</si>
  <si>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</si>
  <si>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</si>
  <si>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</si>
  <si>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</si>
  <si>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</si>
  <si>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</si>
  <si>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</si>
  <si>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</si>
  <si>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</si>
  <si>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</si>
  <si>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</si>
  <si>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</si>
  <si>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</si>
  <si>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</si>
  <si>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</si>
  <si>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</si>
  <si>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</si>
  <si>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</si>
  <si>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</si>
  <si>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</si>
  <si>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</si>
  <si>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</si>
  <si>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</si>
  <si>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</si>
  <si>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</si>
  <si>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</si>
  <si>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</si>
  <si>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</si>
  <si>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</si>
  <si>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</si>
  <si>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</si>
  <si>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</si>
  <si>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</si>
  <si>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</si>
  <si>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</si>
  <si>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</si>
  <si>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</si>
  <si>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</si>
  <si>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</si>
  <si>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</si>
  <si>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</si>
  <si>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</si>
  <si>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</si>
  <si>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</si>
  <si>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</si>
  <si>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</si>
  <si>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</si>
  <si>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</si>
  <si>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</si>
  <si>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</si>
  <si>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</si>
  <si>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</si>
  <si>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</si>
  <si>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</si>
  <si>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</si>
  <si>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</si>
  <si>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</si>
  <si>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</si>
  <si>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</si>
  <si>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</si>
  <si>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</si>
  <si>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</si>
  <si>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</si>
  <si>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</si>
  <si>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</si>
  <si>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</si>
  <si>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</si>
  <si>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</si>
  <si>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</si>
  <si>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</si>
  <si>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</si>
  <si>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</si>
  <si>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</si>
  <si>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</si>
  <si>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</si>
  <si>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</si>
  <si>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</si>
  <si>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</si>
  <si>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</si>
  <si>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</si>
  <si>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</si>
  <si>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</si>
  <si>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</si>
  <si>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</si>
  <si>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</si>
  <si>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</si>
  <si>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</si>
  <si>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</si>
  <si>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</si>
  <si>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</si>
  <si>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</si>
  <si>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</si>
  <si>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</si>
  <si>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</si>
  <si>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</si>
  <si>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</si>
  <si>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</si>
  <si>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</si>
  <si>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</si>
  <si>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</si>
  <si>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</si>
  <si>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</si>
  <si>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</si>
  <si>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</si>
  <si>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</si>
  <si>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</si>
  <si>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</si>
  <si>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</si>
  <si>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</si>
  <si>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</si>
  <si>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</si>
  <si>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</si>
  <si>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</si>
  <si>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</si>
  <si>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</si>
  <si>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</si>
  <si>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</si>
  <si>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</si>
  <si>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</si>
  <si>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</si>
  <si>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</si>
  <si>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</si>
  <si>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</si>
  <si>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</si>
  <si>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</si>
  <si>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</si>
  <si>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</si>
  <si>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</si>
  <si>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</si>
  <si>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</si>
  <si>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</si>
  <si>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</si>
  <si>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</si>
  <si>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</si>
  <si>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</si>
  <si>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</si>
  <si>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</si>
  <si>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</si>
  <si>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</si>
  <si>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</si>
  <si>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</si>
  <si>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</si>
  <si>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</si>
  <si>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</si>
  <si>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</si>
  <si>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</si>
  <si>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</si>
  <si>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</si>
  <si>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</si>
  <si>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</si>
  <si>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</si>
  <si>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</si>
  <si>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</si>
  <si>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</si>
  <si>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</si>
  <si>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</si>
  <si>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</si>
  <si>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</si>
  <si>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</si>
  <si>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</si>
  <si>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</si>
  <si>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</si>
  <si>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</si>
  <si>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</si>
  <si>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</si>
  <si>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</si>
  <si>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</si>
  <si>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</si>
  <si>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</si>
  <si>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</si>
  <si>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</si>
  <si>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</si>
  <si>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</si>
  <si>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</si>
  <si>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</si>
  <si>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</si>
  <si>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</si>
  <si>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</si>
  <si>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</si>
  <si>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</si>
  <si>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</si>
  <si>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</si>
  <si>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</si>
  <si>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</si>
  <si>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</si>
  <si>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</si>
  <si>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</si>
  <si>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</si>
  <si>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</si>
  <si>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</si>
  <si>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</si>
  <si>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</si>
  <si>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</si>
  <si>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</si>
  <si>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</si>
  <si>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</si>
  <si>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</si>
  <si>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</si>
  <si>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</si>
  <si>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</si>
  <si>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</si>
  <si>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</si>
  <si>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</si>
  <si>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</si>
  <si>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</si>
  <si>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</si>
  <si>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</si>
  <si>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</si>
  <si>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</si>
  <si>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</si>
  <si>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</si>
  <si>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</si>
  <si>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</si>
  <si>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</si>
  <si>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</si>
  <si>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</si>
  <si>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</si>
  <si>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</si>
  <si>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</si>
  <si>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</si>
  <si>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</si>
  <si>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</si>
  <si>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</si>
  <si>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</si>
  <si>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</si>
  <si>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</si>
  <si>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</si>
  <si>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</si>
  <si>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</si>
  <si>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</si>
  <si>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</si>
  <si>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</si>
  <si>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</si>
  <si>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</si>
  <si>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</si>
  <si>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</si>
  <si>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</si>
  <si>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</si>
  <si>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</si>
  <si>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</si>
  <si>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</si>
  <si>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</si>
  <si>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</si>
  <si>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</si>
  <si>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</si>
  <si>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</si>
  <si>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</si>
  <si>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</si>
  <si>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</si>
  <si>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</si>
  <si>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</si>
  <si>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</si>
  <si>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</si>
  <si>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</si>
  <si>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</si>
  <si>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</si>
  <si>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</si>
  <si>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</si>
  <si>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</si>
  <si>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</si>
  <si>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</si>
  <si>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</si>
  <si>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</si>
  <si>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</si>
  <si>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</si>
  <si>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</si>
  <si>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</si>
  <si>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</si>
  <si>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</si>
  <si>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</si>
  <si>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</si>
  <si>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</si>
  <si>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</si>
  <si>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</si>
  <si>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</si>
  <si>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</si>
  <si>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</si>
  <si>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</si>
  <si>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</si>
  <si>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</si>
  <si>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</si>
  <si>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</si>
  <si>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</si>
  <si>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</si>
  <si>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</si>
  <si>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</si>
  <si>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</si>
  <si>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</si>
  <si>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</si>
  <si>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</si>
  <si>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</si>
  <si>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</si>
  <si>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</si>
  <si>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</si>
  <si>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</si>
  <si>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</si>
  <si>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</si>
  <si>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</si>
  <si>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</si>
  <si>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</si>
  <si>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</si>
  <si>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</si>
  <si>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</si>
  <si>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</si>
  <si>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</si>
  <si>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</si>
  <si>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</si>
  <si>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</si>
  <si>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</si>
  <si>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</si>
  <si>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</si>
  <si>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</si>
  <si>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</si>
  <si>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</si>
  <si>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</si>
  <si>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</si>
  <si>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</si>
  <si>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</si>
  <si>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</si>
  <si>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</si>
  <si>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</si>
  <si>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</si>
  <si>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</si>
  <si>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</si>
  <si>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</si>
  <si>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</si>
  <si>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</si>
  <si>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</si>
  <si>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</si>
  <si>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</si>
  <si>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</si>
  <si>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</si>
  <si>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</si>
  <si>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</si>
  <si>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</si>
  <si>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</si>
  <si>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</si>
  <si>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</si>
  <si>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</si>
  <si>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</si>
  <si>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</si>
  <si>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</si>
  <si>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</si>
  <si>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</si>
  <si>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</si>
  <si>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</si>
  <si>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</si>
  <si>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</si>
  <si>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</si>
  <si>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</si>
  <si>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</si>
  <si>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</si>
  <si>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</si>
  <si>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</si>
  <si>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</si>
  <si>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</si>
  <si>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</si>
  <si>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</si>
  <si>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</si>
  <si>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</si>
  <si>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</si>
  <si>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</si>
  <si>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</si>
  <si>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</si>
  <si>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</si>
  <si>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</si>
  <si>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</si>
  <si>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</si>
  <si>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</si>
  <si>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</si>
  <si>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</si>
  <si>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</si>
  <si>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</si>
  <si>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</si>
  <si>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</si>
  <si>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</si>
  <si>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</si>
  <si>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</si>
  <si>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</si>
  <si>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</si>
  <si>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</si>
  <si>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</si>
  <si>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</si>
  <si>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</si>
  <si>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</si>
  <si>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</si>
  <si>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</si>
  <si>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</si>
  <si>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</si>
  <si>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</si>
  <si>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</si>
  <si>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</si>
  <si>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</si>
  <si>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</si>
  <si>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</si>
  <si>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</si>
  <si>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</si>
  <si>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</si>
  <si>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</si>
  <si>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</si>
  <si>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</si>
  <si>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</si>
  <si>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</si>
  <si>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</si>
  <si>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</si>
  <si>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</si>
  <si>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</si>
  <si>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</si>
  <si>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</si>
  <si>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</si>
  <si>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</si>
  <si>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</si>
  <si>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</si>
  <si>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</si>
  <si>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</si>
  <si>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</si>
  <si>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</si>
  <si>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</si>
  <si>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</si>
  <si>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</si>
  <si>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</si>
  <si>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</si>
  <si>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</si>
  <si>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</si>
  <si>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</si>
  <si>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</si>
  <si>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</si>
  <si>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</si>
  <si>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</si>
  <si>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</si>
  <si>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</si>
  <si>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</si>
  <si>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</si>
  <si>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</si>
  <si>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</si>
  <si>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</si>
  <si>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</si>
  <si>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</si>
  <si>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</si>
  <si>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</si>
  <si>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</si>
  <si>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</si>
  <si>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</si>
  <si>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</si>
  <si>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</si>
  <si>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</si>
  <si>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</si>
  <si>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</si>
  <si>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</si>
  <si>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</si>
  <si>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</si>
  <si>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</si>
  <si>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</si>
  <si>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</si>
  <si>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</si>
  <si>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</si>
  <si>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</si>
  <si>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</si>
  <si>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</si>
  <si>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</si>
  <si>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</si>
  <si>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</si>
  <si>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</si>
  <si>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</si>
  <si>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</si>
  <si>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</si>
  <si>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</si>
  <si>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</si>
  <si>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</si>
  <si>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</si>
  <si>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</si>
  <si>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</si>
  <si>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</si>
  <si>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</si>
  <si>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</si>
  <si>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</si>
  <si>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</si>
  <si>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</si>
  <si>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</si>
  <si>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</si>
  <si>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</si>
  <si>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</si>
  <si>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</si>
  <si>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</si>
  <si>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</si>
  <si>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</si>
  <si>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</si>
  <si>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</si>
  <si>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</si>
  <si>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</si>
  <si>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</si>
  <si>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</si>
  <si>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</si>
  <si>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</si>
  <si>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</si>
  <si>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</si>
  <si>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</si>
  <si>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</si>
  <si>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</si>
  <si>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</si>
  <si>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</si>
  <si>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</si>
  <si>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</si>
  <si>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</si>
  <si>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</si>
  <si>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</si>
  <si>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</si>
  <si>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</si>
  <si>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</si>
  <si>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</si>
  <si>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</si>
  <si>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</si>
  <si>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</si>
  <si>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</si>
  <si>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</si>
  <si>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</si>
  <si>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</si>
  <si>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</si>
  <si>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</si>
  <si>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</si>
  <si>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</si>
  <si>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</si>
  <si>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</si>
  <si>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</si>
  <si>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</si>
  <si>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</si>
  <si>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</si>
  <si>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</si>
  <si>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</si>
  <si>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</si>
  <si>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</si>
  <si>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</si>
  <si>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</si>
  <si>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</si>
  <si>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</si>
  <si>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</si>
  <si>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</si>
  <si>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</si>
  <si>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</si>
  <si>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</si>
  <si>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</si>
  <si>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</si>
  <si>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</si>
  <si>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</si>
  <si>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</si>
  <si>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</si>
  <si>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</si>
  <si>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</si>
  <si>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</si>
  <si>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</si>
  <si>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</si>
  <si>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</si>
  <si>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</si>
  <si>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</si>
  <si>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</si>
  <si>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</si>
  <si>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</si>
  <si>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</si>
  <si>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</si>
  <si>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</si>
  <si>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</si>
  <si>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</si>
  <si>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</si>
  <si>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</si>
  <si>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</si>
  <si>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</si>
  <si>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</si>
  <si>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</si>
  <si>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</si>
  <si>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</si>
  <si>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</si>
  <si>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</si>
  <si>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</si>
  <si>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</si>
  <si>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</si>
  <si>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</si>
  <si>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</si>
  <si>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</si>
  <si>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</si>
  <si>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</si>
  <si>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</si>
  <si>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</si>
  <si>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</si>
  <si>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</si>
  <si>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</si>
  <si>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</si>
  <si>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</si>
  <si>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</si>
  <si>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</si>
  <si>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</si>
  <si>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</si>
  <si>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</si>
  <si>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</si>
  <si>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</si>
  <si>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</si>
  <si>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</si>
  <si>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</si>
  <si>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</si>
  <si>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</si>
  <si>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</si>
  <si>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</si>
  <si>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</si>
  <si>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</si>
  <si>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</si>
  <si>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</si>
  <si>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</si>
  <si>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</si>
  <si>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</si>
  <si>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</si>
  <si>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</si>
  <si>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</si>
  <si>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</si>
  <si>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</si>
  <si>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</si>
  <si>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</si>
  <si>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</si>
  <si>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</si>
  <si>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</si>
  <si>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</si>
  <si>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</si>
  <si>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</si>
  <si>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</si>
  <si>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</si>
  <si>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</si>
  <si>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</si>
  <si>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</si>
  <si>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</si>
  <si>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</si>
  <si>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</si>
  <si>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</si>
  <si>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</si>
  <si>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</si>
  <si>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</si>
  <si>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</si>
  <si>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</si>
  <si>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</si>
  <si>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</si>
  <si>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</si>
  <si>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</si>
  <si>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</si>
  <si>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</si>
  <si>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</si>
  <si>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</si>
  <si>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</si>
  <si>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</si>
  <si>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</si>
  <si>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</si>
  <si>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</si>
  <si>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</si>
  <si>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</si>
  <si>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</si>
  <si>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</si>
  <si>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</si>
  <si>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</si>
  <si>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</si>
  <si>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</si>
  <si>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</si>
  <si>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</si>
  <si>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</si>
  <si>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</si>
  <si>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</si>
  <si>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</si>
  <si>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</si>
  <si>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</si>
  <si>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</si>
  <si>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</si>
  <si>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</si>
  <si>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</si>
  <si>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</si>
  <si>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</si>
  <si>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</si>
  <si>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</si>
  <si>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</si>
  <si>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</si>
  <si>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</si>
  <si>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</si>
  <si>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</si>
  <si>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</si>
  <si>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</si>
  <si>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</si>
  <si>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</si>
  <si>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</si>
  <si>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</si>
  <si>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</si>
  <si>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</si>
  <si>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</si>
  <si>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</si>
  <si>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</si>
  <si>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</si>
  <si>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</si>
  <si>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</si>
  <si>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</si>
  <si>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</si>
  <si>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</si>
  <si>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</si>
  <si>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</si>
  <si>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</si>
  <si>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</si>
  <si>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</si>
  <si>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</si>
  <si>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</si>
  <si>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</si>
  <si>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</si>
  <si>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</si>
  <si>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</si>
  <si>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</si>
  <si>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</si>
  <si>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</si>
  <si>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</si>
  <si>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</si>
  <si>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</si>
  <si>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</si>
  <si>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</si>
  <si>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</si>
  <si>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</si>
  <si>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</si>
  <si>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</si>
  <si>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</si>
  <si>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</si>
  <si>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</si>
  <si>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</si>
  <si>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</si>
  <si>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</si>
  <si>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</si>
  <si>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</si>
  <si>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</si>
  <si>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</si>
  <si>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</si>
  <si>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</si>
  <si>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</si>
  <si>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</si>
  <si>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</si>
  <si>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</si>
  <si>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</si>
  <si>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</si>
  <si>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</si>
  <si>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</si>
  <si>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</si>
  <si>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</si>
  <si>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</si>
  <si>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</si>
  <si>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</si>
  <si>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</si>
  <si>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</si>
  <si>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</si>
  <si>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</si>
  <si>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</si>
  <si>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</si>
  <si>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</si>
  <si>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</si>
  <si>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</si>
  <si>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</si>
  <si>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</si>
  <si>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</si>
  <si>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</si>
  <si>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</si>
  <si>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</si>
  <si>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</si>
  <si>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</si>
  <si>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</si>
  <si>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</si>
  <si>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</si>
  <si>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</si>
  <si>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</si>
  <si>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</si>
  <si>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</si>
  <si>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</si>
  <si>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</si>
  <si>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</si>
  <si>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</si>
  <si>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</si>
  <si>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</si>
  <si>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</si>
  <si>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</si>
  <si>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</si>
  <si>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</si>
  <si>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</si>
  <si>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</si>
  <si>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</si>
  <si>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</si>
  <si>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</si>
  <si>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</si>
  <si>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</si>
  <si>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</si>
  <si>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</si>
  <si>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</si>
  <si>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</si>
  <si>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</si>
  <si>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</si>
  <si>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</si>
  <si>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</si>
  <si>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</si>
  <si>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</si>
  <si>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</si>
  <si>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</si>
  <si>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</si>
  <si>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</si>
  <si>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</si>
  <si>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</si>
  <si>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</si>
  <si>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</si>
  <si>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</si>
  <si>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</si>
  <si>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</si>
  <si>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</si>
  <si>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</si>
  <si>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</si>
  <si>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</si>
  <si>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</si>
  <si>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</si>
  <si>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</si>
  <si>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</si>
  <si>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</si>
  <si>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</si>
  <si>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</si>
  <si>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</si>
  <si>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</si>
  <si>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</si>
  <si>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</si>
  <si>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</si>
  <si>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</si>
  <si>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</si>
  <si>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</si>
  <si>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</si>
  <si>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</si>
  <si>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</si>
  <si>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</si>
  <si>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</si>
  <si>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</si>
  <si>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</si>
  <si>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</si>
  <si>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</si>
  <si>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</si>
  <si>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</si>
  <si>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</si>
  <si>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</si>
  <si>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</si>
  <si>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</si>
  <si>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</si>
  <si>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</si>
  <si>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</si>
  <si>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</si>
  <si>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</si>
  <si>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</si>
  <si>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</si>
  <si>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</si>
  <si>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</si>
  <si>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</si>
  <si>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</si>
  <si>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</si>
  <si>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</si>
  <si>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</si>
  <si>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</si>
  <si>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</si>
  <si>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</si>
  <si>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</si>
  <si>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</si>
  <si>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</si>
  <si>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</si>
  <si>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</si>
  <si>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</si>
  <si>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</si>
  <si>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</si>
  <si>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</si>
  <si>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</si>
  <si>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</si>
  <si>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</si>
  <si>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</si>
  <si>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</si>
  <si>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</si>
  <si>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</si>
  <si>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</si>
  <si>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</si>
  <si>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</si>
  <si>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</si>
  <si>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</si>
  <si>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</si>
  <si>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</si>
  <si>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</si>
  <si>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</si>
  <si>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</si>
  <si>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</si>
  <si>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</si>
  <si>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</si>
  <si>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</si>
  <si>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</si>
  <si>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</si>
  <si>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</si>
  <si>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</si>
  <si>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</si>
  <si>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</si>
  <si>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</si>
  <si>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</si>
  <si>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</si>
  <si>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</si>
  <si>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</si>
  <si>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</si>
  <si>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</si>
  <si>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</si>
  <si>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</si>
  <si>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</si>
  <si>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</si>
  <si>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</si>
  <si>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</si>
  <si>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</si>
  <si>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</si>
  <si>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</si>
  <si>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</si>
  <si>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</si>
  <si>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</si>
  <si>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</si>
  <si>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</si>
  <si>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</si>
  <si>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</si>
  <si>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</si>
  <si>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</si>
  <si>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</si>
  <si>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</si>
  <si>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</si>
  <si>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</si>
  <si>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</si>
  <si>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</si>
  <si>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</si>
  <si>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</si>
  <si>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</si>
  <si>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</si>
  <si>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</si>
  <si>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</si>
  <si>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</si>
  <si>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</si>
  <si>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</si>
  <si>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</si>
  <si>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</si>
  <si>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</si>
  <si>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</si>
  <si>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</si>
  <si>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</si>
  <si>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</si>
  <si>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</si>
  <si>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</si>
  <si>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</si>
  <si>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</si>
  <si>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</si>
  <si>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</si>
  <si>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</si>
  <si>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</si>
  <si>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</si>
  <si>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</si>
  <si>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</si>
  <si>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</si>
  <si>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</si>
  <si>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</si>
  <si>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</si>
  <si>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</si>
  <si>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</si>
  <si>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</si>
  <si>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</si>
  <si>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</si>
  <si>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</si>
  <si>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</si>
  <si>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</si>
  <si>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</si>
  <si>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</si>
  <si>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</si>
  <si>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</si>
  <si>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</si>
  <si>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</si>
  <si>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</si>
  <si>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</si>
  <si>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</si>
  <si>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</si>
  <si>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</si>
  <si>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</si>
  <si>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</si>
  <si>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</si>
  <si>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</si>
  <si>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</si>
  <si>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</si>
  <si>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</si>
  <si>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</si>
  <si>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</si>
  <si>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</si>
  <si>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</si>
  <si>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</si>
  <si>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</si>
  <si>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</si>
  <si>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</si>
  <si>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</si>
  <si>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</si>
  <si>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</si>
  <si>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</si>
  <si>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</si>
  <si>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</si>
  <si>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</si>
  <si>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</si>
  <si>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</si>
  <si>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</si>
  <si>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</si>
  <si>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</si>
  <si>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</si>
  <si>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</si>
  <si>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</si>
  <si>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</si>
  <si>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</si>
  <si>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</si>
  <si>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</si>
  <si>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</si>
  <si>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</si>
  <si>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</si>
  <si>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</si>
  <si>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</si>
  <si>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</si>
  <si>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</si>
  <si>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</si>
  <si>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</si>
  <si>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</si>
  <si>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</si>
  <si>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</si>
  <si>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</si>
  <si>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</si>
  <si>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</si>
  <si>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</si>
  <si>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</si>
  <si>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</si>
  <si>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</si>
  <si>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</si>
  <si>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</si>
  <si>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</si>
  <si>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</si>
  <si>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</si>
  <si>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</si>
  <si>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</si>
  <si>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</si>
  <si>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</si>
  <si>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</si>
  <si>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</si>
  <si>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</si>
  <si>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</si>
  <si>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</si>
  <si>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</si>
  <si>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</si>
  <si>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</si>
  <si>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</si>
  <si>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</si>
  <si>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</si>
  <si>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</si>
  <si>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</si>
  <si>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</si>
  <si>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</si>
  <si>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</si>
  <si>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</si>
  <si>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</si>
  <si>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</si>
  <si>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</si>
  <si>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</si>
  <si>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</si>
  <si>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</si>
  <si>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</si>
  <si>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</si>
  <si>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</si>
  <si>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</si>
  <si>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</si>
  <si>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</si>
  <si>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</si>
  <si>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</si>
  <si>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</si>
  <si>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</si>
  <si>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</si>
  <si>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</si>
  <si>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</si>
  <si>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</si>
  <si>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</si>
  <si>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</si>
  <si>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</si>
  <si>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</si>
  <si>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</si>
  <si>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</si>
  <si>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</si>
  <si>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</si>
  <si>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</si>
  <si>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</si>
  <si>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</si>
  <si>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</si>
  <si>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</si>
  <si>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</si>
  <si>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</si>
  <si>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</si>
  <si>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</si>
  <si>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</si>
  <si>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</si>
  <si>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</si>
  <si>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</si>
  <si>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</si>
  <si>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</si>
  <si>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</si>
  <si>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</si>
  <si>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</si>
  <si>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</si>
  <si>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</si>
  <si>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</si>
  <si>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</si>
  <si>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</si>
  <si>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</si>
  <si>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</si>
  <si>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</si>
  <si>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</si>
  <si>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</si>
  <si>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</si>
  <si>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</si>
  <si>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</si>
  <si>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</si>
  <si>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</si>
  <si>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</si>
  <si>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</si>
  <si>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</si>
  <si>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</si>
  <si>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</si>
  <si>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</si>
  <si>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</si>
  <si>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</si>
  <si>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</si>
  <si>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</si>
  <si>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</si>
  <si>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</si>
  <si>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</si>
  <si>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</si>
  <si>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</si>
  <si>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</si>
  <si>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</si>
  <si>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</si>
  <si>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</si>
  <si>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</si>
  <si>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</si>
  <si>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</si>
  <si>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</si>
  <si>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</si>
  <si>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</si>
  <si>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</si>
  <si>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</si>
  <si>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</si>
  <si>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</si>
  <si>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</si>
  <si>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</si>
  <si>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</si>
  <si>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</si>
  <si>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</si>
  <si>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</si>
  <si>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</si>
  <si>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</si>
  <si>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</si>
  <si>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</si>
  <si>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</si>
  <si>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</si>
  <si>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</si>
  <si>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</si>
  <si>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</si>
  <si>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</si>
  <si>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</si>
  <si>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</si>
  <si>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</si>
  <si>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</si>
  <si>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</si>
  <si>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</si>
  <si>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</si>
  <si>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</si>
  <si>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</si>
  <si>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</si>
  <si>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</si>
  <si>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</si>
  <si>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</si>
  <si>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</si>
  <si>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</si>
  <si>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</si>
  <si>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</si>
  <si>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</si>
  <si>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</si>
  <si>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</si>
  <si>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</si>
  <si>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</si>
  <si>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</si>
  <si>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</si>
  <si>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</si>
  <si>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</si>
  <si>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</si>
  <si>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</si>
  <si>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</si>
  <si>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</si>
  <si>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</si>
  <si>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</si>
  <si>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</si>
  <si>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</si>
  <si>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</si>
  <si>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</si>
  <si>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</si>
  <si>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</si>
  <si>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</si>
  <si>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</si>
  <si>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</si>
  <si>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</si>
  <si>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</si>
  <si>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</si>
  <si>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</si>
  <si>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</si>
  <si>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</si>
  <si>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</si>
  <si>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</si>
  <si>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</si>
  <si>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</si>
  <si>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</si>
  <si>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</si>
  <si>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</si>
  <si>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</si>
  <si>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</si>
  <si>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</si>
  <si>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</si>
  <si>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</si>
  <si>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</si>
  <si>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</si>
  <si>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</si>
  <si>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</si>
  <si>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</si>
  <si>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</si>
  <si>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</si>
  <si>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</si>
  <si>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</si>
  <si>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</si>
  <si>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</si>
  <si>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</si>
  <si>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</si>
  <si>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</si>
  <si>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</si>
  <si>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</si>
  <si>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</si>
  <si>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</si>
  <si>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</si>
  <si>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</si>
  <si>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</si>
  <si>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</si>
  <si>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</si>
  <si>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</si>
  <si>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</si>
  <si>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</si>
  <si>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</si>
  <si>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</si>
  <si>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</si>
  <si>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</si>
  <si>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</si>
  <si>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</si>
  <si>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</si>
  <si>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</si>
  <si>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</si>
  <si>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</si>
  <si>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</si>
  <si>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</si>
  <si>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</si>
  <si>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</si>
  <si>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</si>
  <si>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</si>
  <si>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</si>
  <si>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</si>
  <si>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</si>
  <si>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</si>
  <si>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</si>
  <si>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</si>
  <si>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</si>
  <si>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</si>
  <si>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</si>
  <si>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</si>
  <si>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</si>
  <si>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</si>
  <si>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</si>
  <si>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</si>
  <si>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</si>
  <si>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</si>
  <si>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</si>
  <si>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</si>
  <si>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</si>
  <si>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</si>
  <si>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</si>
  <si>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</si>
  <si>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</si>
  <si>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</si>
  <si>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</si>
  <si>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</si>
  <si>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</si>
  <si>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</si>
  <si>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</si>
  <si>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</si>
  <si>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</si>
  <si>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</si>
  <si>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</si>
  <si>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</si>
  <si>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</si>
  <si>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</si>
  <si>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</si>
  <si>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</si>
  <si>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</si>
  <si>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</si>
  <si>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</si>
  <si>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</si>
  <si>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</si>
  <si>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</si>
  <si>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</si>
  <si>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</si>
  <si>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</si>
  <si>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</si>
  <si>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</si>
  <si>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</si>
  <si>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</si>
  <si>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</si>
  <si>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</si>
  <si>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</si>
  <si>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</si>
  <si>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</si>
  <si>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</si>
  <si>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</si>
  <si>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</si>
  <si>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</si>
  <si>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</si>
  <si>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</si>
  <si>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</si>
  <si>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</si>
  <si>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</si>
  <si>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</si>
  <si>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</si>
  <si>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</si>
  <si>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</si>
  <si>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</si>
  <si>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</si>
  <si>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</si>
  <si>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</si>
  <si>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</si>
  <si>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</si>
  <si>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</si>
  <si>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</si>
  <si>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</si>
  <si>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</si>
  <si>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</si>
  <si>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</si>
  <si>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</si>
  <si>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</si>
  <si>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</si>
  <si>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</si>
  <si>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</si>
  <si>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</si>
  <si>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</si>
  <si>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</si>
  <si>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</si>
  <si>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</si>
  <si>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</si>
  <si>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</si>
  <si>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</si>
  <si>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</si>
  <si>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</si>
  <si>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</si>
  <si>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</si>
  <si>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</si>
  <si>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</si>
  <si>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</si>
  <si>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</si>
  <si>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</si>
  <si>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</si>
  <si>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</si>
  <si>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</si>
  <si>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</si>
  <si>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</si>
  <si>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</si>
  <si>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</si>
  <si>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</si>
  <si>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</si>
  <si>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</si>
  <si>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</si>
  <si>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</si>
  <si>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</si>
  <si>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</si>
  <si>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</si>
  <si>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</si>
  <si>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</si>
  <si>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</si>
  <si>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</si>
  <si>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</si>
  <si>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</si>
  <si>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</si>
  <si>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</si>
  <si>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</si>
  <si>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</si>
  <si>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</si>
  <si>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</si>
  <si>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</si>
  <si>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</si>
  <si>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</si>
  <si>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</si>
  <si>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</si>
  <si>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</si>
  <si>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</si>
  <si>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</si>
  <si>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</si>
  <si>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</si>
  <si>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</si>
  <si>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</si>
  <si>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</si>
  <si>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</si>
  <si>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</si>
  <si>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</si>
  <si>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</si>
  <si>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</si>
  <si>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</si>
  <si>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</si>
  <si>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</si>
  <si>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</si>
  <si>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</si>
  <si>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</si>
  <si>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</si>
  <si>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</si>
  <si>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</si>
  <si>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</si>
  <si>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</si>
  <si>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</si>
  <si>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</si>
  <si>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</si>
  <si>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</si>
  <si>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</si>
  <si>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</si>
  <si>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</si>
  <si>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</si>
  <si>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</si>
  <si>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</si>
  <si>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</si>
  <si>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</si>
  <si>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</si>
  <si>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</si>
  <si>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</si>
  <si>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</si>
  <si>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</si>
  <si>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</si>
  <si>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</si>
  <si>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</si>
  <si>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</si>
  <si>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</si>
  <si>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</si>
  <si>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</si>
  <si>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</si>
  <si>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</si>
  <si>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</si>
  <si>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</si>
  <si>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</si>
  <si>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</si>
  <si>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</si>
  <si>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</si>
  <si>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</si>
  <si>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</si>
  <si>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</si>
  <si>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</si>
  <si>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</si>
  <si>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</si>
  <si>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</si>
  <si>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</si>
  <si>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</si>
  <si>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</si>
  <si>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</si>
  <si>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</si>
  <si>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</si>
  <si>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</si>
  <si>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</si>
  <si>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</si>
  <si>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</si>
  <si>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</si>
  <si>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</si>
  <si>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</si>
  <si>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</si>
  <si>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</si>
  <si>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</si>
  <si>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</si>
  <si>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</si>
  <si>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</si>
  <si>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</si>
  <si>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</si>
  <si>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</si>
  <si>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</si>
  <si>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</si>
  <si>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</si>
  <si>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</si>
  <si>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</si>
  <si>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</si>
  <si>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</si>
  <si>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</si>
  <si>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</si>
  <si>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</si>
  <si>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</si>
  <si>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</si>
  <si>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</si>
  <si>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</si>
  <si>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</si>
  <si>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</si>
  <si>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</si>
  <si>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</si>
  <si>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</si>
  <si>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</si>
  <si>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</si>
  <si>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</si>
  <si>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</si>
  <si>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</si>
  <si>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</si>
  <si>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</si>
  <si>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</si>
  <si>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</si>
  <si>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</si>
  <si>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</si>
  <si>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</si>
  <si>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</si>
  <si>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</si>
  <si>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</si>
  <si>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</si>
  <si>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</si>
  <si>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</si>
  <si>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</si>
  <si>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</si>
  <si>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</si>
  <si>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</si>
  <si>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</si>
  <si>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</si>
  <si>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</si>
  <si>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</si>
  <si>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</si>
  <si>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</si>
  <si>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</si>
  <si>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</si>
  <si>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</si>
  <si>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</si>
  <si>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</si>
  <si>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</si>
  <si>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</si>
  <si>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</si>
  <si>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</si>
  <si>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</si>
  <si>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</si>
  <si>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</si>
  <si>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</si>
  <si>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</si>
  <si>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</si>
  <si>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</si>
  <si>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</si>
  <si>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</si>
  <si>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</si>
  <si>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</si>
  <si>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</si>
  <si>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</si>
  <si>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</si>
  <si>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</si>
  <si>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</si>
  <si>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</si>
  <si>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</si>
  <si>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</si>
  <si>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</si>
  <si>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</si>
  <si>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</si>
  <si>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</si>
  <si>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</si>
  <si>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</si>
  <si>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</si>
  <si>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</si>
  <si>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</si>
  <si>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</si>
  <si>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</si>
  <si>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</si>
  <si>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</si>
  <si>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</si>
  <si>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</si>
  <si>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</si>
  <si>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</si>
  <si>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</si>
  <si>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</si>
  <si>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</si>
  <si>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</si>
  <si>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</si>
  <si>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</si>
  <si>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</si>
  <si>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</si>
  <si>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</si>
  <si>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</si>
  <si>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</si>
  <si>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</si>
  <si>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</si>
  <si>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</si>
  <si>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</si>
  <si>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</si>
  <si>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</si>
  <si>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</si>
  <si>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</si>
  <si>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</si>
  <si>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</si>
  <si>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</si>
  <si>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</si>
  <si>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</si>
  <si>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</si>
  <si>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</si>
  <si>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</si>
  <si>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</si>
  <si>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</si>
  <si>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</si>
  <si>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</si>
  <si>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</si>
  <si>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</si>
  <si>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</si>
  <si>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</si>
  <si>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</si>
  <si>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</si>
  <si>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</si>
  <si>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</si>
  <si>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</si>
  <si>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</si>
  <si>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</si>
  <si>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</si>
  <si>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</si>
  <si>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</si>
  <si>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</si>
  <si>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</si>
  <si>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</si>
  <si>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</si>
  <si>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</si>
  <si>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</si>
  <si>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</si>
  <si>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</si>
  <si>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</si>
  <si>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</si>
  <si>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</si>
  <si>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</si>
  <si>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</si>
  <si>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</si>
  <si>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</si>
  <si>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</si>
  <si>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</si>
  <si>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</si>
  <si>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</si>
  <si>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</si>
  <si>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</si>
  <si>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</si>
  <si>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</si>
  <si>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</si>
  <si>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</si>
  <si>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</si>
  <si>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</si>
  <si>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</si>
  <si>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</si>
  <si>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</si>
  <si>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</si>
  <si>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</si>
  <si>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</si>
  <si>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</si>
  <si>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</si>
  <si>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</si>
  <si>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</si>
  <si>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</si>
  <si>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</si>
  <si>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</si>
  <si>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</si>
  <si>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</si>
  <si>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</si>
  <si>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</si>
  <si>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</si>
  <si>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</si>
  <si>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</si>
  <si>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</si>
  <si>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</si>
  <si>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</si>
  <si>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</si>
  <si>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</si>
  <si>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</si>
  <si>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</si>
  <si>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</si>
  <si>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</si>
  <si>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</si>
  <si>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</si>
  <si>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</si>
  <si>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</si>
  <si>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</si>
  <si>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</si>
  <si>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</si>
  <si>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</si>
  <si>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</si>
  <si>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</si>
  <si>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</si>
  <si>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</si>
  <si>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</si>
  <si>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</si>
  <si>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</si>
  <si>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</si>
  <si>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</si>
  <si>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</si>
  <si>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</si>
  <si>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</si>
  <si>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</si>
  <si>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</si>
  <si>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</si>
  <si>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</si>
  <si>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</si>
  <si>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</si>
  <si>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</si>
  <si>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</si>
  <si>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</si>
  <si>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</si>
  <si>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</si>
  <si>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</si>
  <si>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</si>
  <si>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</si>
  <si>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</si>
  <si>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</si>
  <si>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</si>
  <si>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</si>
  <si>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</si>
  <si>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</si>
  <si>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</si>
  <si>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</si>
  <si>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</si>
  <si>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</si>
  <si>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</si>
  <si>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</si>
  <si>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</si>
  <si>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</si>
  <si>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</si>
  <si>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</si>
  <si>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</si>
  <si>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</si>
  <si>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</si>
  <si>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</si>
  <si>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</si>
  <si>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</si>
  <si>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</si>
  <si>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</si>
  <si>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</si>
  <si>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</si>
  <si>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</si>
  <si>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</si>
  <si>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</si>
  <si>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</si>
  <si>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</si>
  <si>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</si>
  <si>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</si>
  <si>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</si>
  <si>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</si>
  <si>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</si>
  <si>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</si>
  <si>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</si>
  <si>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</si>
  <si>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</si>
  <si>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</si>
  <si>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</si>
  <si>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</si>
  <si>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</si>
  <si>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</si>
  <si>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</si>
  <si>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</si>
  <si>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</si>
  <si>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</si>
  <si>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</si>
  <si>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</si>
  <si>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</si>
  <si>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</si>
  <si>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</si>
  <si>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</si>
  <si>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</si>
  <si>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</si>
  <si>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</si>
  <si>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</si>
  <si>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</si>
  <si>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</si>
  <si>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</si>
  <si>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</si>
  <si>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</si>
  <si>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</si>
  <si>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</si>
  <si>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</si>
  <si>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</si>
  <si>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</si>
  <si>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</si>
  <si>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</si>
  <si>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</si>
  <si>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</si>
  <si>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</si>
  <si>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</si>
  <si>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</si>
  <si>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</si>
  <si>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</si>
  <si>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</si>
  <si>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</si>
  <si>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</si>
  <si>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</si>
  <si>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</si>
  <si>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</si>
  <si>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</si>
  <si>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</si>
  <si>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</si>
  <si>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</si>
  <si>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</si>
  <si>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</si>
  <si>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</si>
  <si>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</si>
  <si>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</si>
  <si>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</si>
  <si>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</si>
  <si>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</si>
  <si>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</si>
  <si>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</si>
  <si>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</si>
  <si>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</si>
  <si>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</si>
  <si>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</si>
  <si>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</si>
  <si>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</si>
  <si>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</si>
  <si>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</si>
  <si>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</si>
  <si>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</si>
  <si>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</si>
  <si>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</si>
  <si>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</si>
  <si>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</si>
  <si>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</si>
  <si>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</si>
  <si>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</si>
  <si>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</si>
  <si>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</si>
  <si>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</si>
  <si>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</si>
  <si>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</si>
  <si>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</si>
  <si>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</si>
  <si>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</si>
  <si>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</si>
  <si>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</si>
  <si>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</si>
  <si>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</si>
  <si>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</si>
  <si>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</si>
  <si>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</si>
  <si>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</si>
  <si>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</si>
  <si>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</si>
  <si>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</si>
  <si>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</si>
  <si>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</si>
  <si>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</si>
  <si>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</si>
  <si>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</si>
  <si>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</si>
  <si>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</si>
  <si>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</si>
  <si>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</si>
  <si>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</si>
  <si>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</si>
  <si>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</si>
  <si>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</si>
  <si>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</si>
  <si>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</si>
  <si>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</si>
  <si>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</si>
  <si>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</si>
  <si>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</si>
  <si>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</si>
  <si>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</si>
  <si>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</si>
  <si>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</si>
  <si>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</si>
  <si>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</si>
  <si>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</si>
  <si>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</si>
  <si>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</si>
  <si>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</si>
  <si>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</si>
  <si>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</si>
  <si>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</si>
  <si>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</si>
  <si>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</si>
  <si>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</si>
  <si>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</si>
  <si>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</si>
  <si>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</si>
  <si>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</si>
  <si>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</si>
  <si>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</si>
  <si>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</si>
  <si>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</si>
  <si>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</si>
  <si>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</si>
  <si>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</si>
  <si>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</si>
  <si>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</si>
  <si>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</si>
  <si>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</si>
  <si>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</si>
  <si>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</si>
  <si>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</si>
  <si>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</si>
  <si>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</si>
  <si>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</si>
  <si>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</si>
  <si>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</si>
  <si>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</si>
  <si>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</si>
  <si>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</si>
  <si>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</si>
  <si>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</si>
  <si>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</si>
  <si>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</si>
  <si>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</si>
  <si>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</si>
  <si>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</si>
  <si>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</si>
  <si>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</si>
  <si>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</si>
  <si>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</si>
  <si>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</si>
  <si>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</si>
  <si>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</si>
  <si>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</si>
  <si>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</si>
  <si>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</si>
  <si>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</si>
  <si>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</si>
  <si>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</si>
  <si>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</si>
  <si>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</si>
  <si>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</si>
  <si>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</si>
  <si>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</si>
  <si>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</si>
  <si>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</si>
  <si>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</si>
  <si>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</si>
  <si>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</si>
  <si>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</si>
  <si>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</si>
  <si>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</si>
  <si>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</si>
  <si>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</si>
  <si>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</si>
  <si>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</si>
  <si>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</si>
  <si>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</si>
  <si>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</si>
  <si>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</si>
  <si>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</si>
  <si>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</si>
  <si>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</si>
  <si>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</si>
  <si>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</si>
  <si>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</si>
  <si>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</si>
  <si>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</si>
  <si>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</si>
  <si>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</si>
  <si>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</si>
  <si>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</si>
  <si>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</si>
  <si>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</si>
  <si>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</si>
  <si>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</si>
  <si>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</si>
  <si>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</si>
  <si>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</si>
  <si>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</si>
  <si>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</si>
  <si>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</si>
  <si>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</si>
  <si>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</si>
  <si>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</si>
  <si>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</si>
  <si>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</si>
  <si>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</si>
  <si>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</si>
  <si>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</si>
  <si>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</si>
  <si>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</si>
  <si>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</si>
  <si>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</si>
  <si>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</si>
  <si>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</si>
  <si>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</si>
  <si>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</si>
  <si>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</si>
  <si>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</si>
  <si>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</si>
  <si>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</si>
  <si>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</si>
  <si>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</si>
  <si>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</si>
  <si>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</si>
  <si>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</si>
  <si>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</si>
  <si>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</si>
  <si>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</si>
  <si>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</si>
  <si>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</si>
  <si>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</si>
  <si>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</si>
  <si>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</si>
  <si>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</si>
  <si>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</si>
  <si>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</si>
  <si>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</si>
  <si>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</si>
  <si>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</si>
  <si>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</si>
  <si>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</si>
  <si>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</si>
  <si>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</si>
  <si>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</si>
  <si>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</si>
  <si>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</si>
  <si>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</si>
  <si>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</si>
  <si>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</si>
  <si>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</si>
  <si>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</si>
  <si>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</si>
  <si>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</si>
  <si>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</si>
  <si>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</si>
  <si>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</si>
  <si>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</si>
  <si>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</si>
  <si>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</si>
  <si>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</si>
  <si>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</si>
  <si>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</si>
  <si>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</si>
  <si>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</si>
  <si>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</si>
  <si>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</si>
  <si>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</si>
  <si>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</si>
  <si>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</si>
  <si>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</si>
  <si>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</si>
  <si>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</si>
  <si>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</si>
  <si>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</si>
  <si>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</si>
  <si>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</si>
  <si>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</si>
  <si>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</si>
  <si>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</si>
  <si>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</si>
  <si>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</si>
  <si>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</si>
  <si>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</si>
  <si>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</si>
  <si>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</si>
  <si>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</si>
  <si>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</si>
  <si>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</si>
  <si>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</si>
  <si>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</si>
  <si>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</si>
  <si>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</si>
  <si>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</si>
  <si>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</si>
  <si>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</si>
  <si>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</si>
  <si>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</si>
  <si>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</si>
  <si>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</si>
  <si>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</si>
  <si>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</si>
  <si>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</si>
  <si>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</si>
  <si>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</si>
  <si>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</si>
  <si>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</si>
  <si>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</si>
  <si>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</si>
  <si>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</si>
  <si>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</si>
  <si>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</si>
  <si>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</si>
  <si>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</si>
  <si>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</si>
  <si>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</si>
  <si>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</si>
  <si>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</si>
  <si>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</si>
  <si>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</si>
  <si>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</si>
  <si>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</si>
  <si>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</si>
  <si>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</si>
  <si>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</si>
  <si>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</si>
  <si>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</si>
  <si>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</si>
  <si>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</si>
  <si>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</si>
  <si>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</si>
  <si>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</si>
  <si>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</si>
  <si>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</si>
  <si>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</si>
  <si>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</si>
  <si>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</si>
  <si>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</si>
  <si>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</si>
  <si>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</si>
  <si>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</si>
  <si>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</si>
  <si>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</si>
  <si>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</si>
  <si>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</si>
  <si>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</si>
  <si>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</si>
  <si>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</si>
  <si>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</si>
  <si>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</si>
  <si>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</si>
  <si>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</si>
  <si>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</si>
  <si>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</si>
  <si>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</si>
  <si>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</si>
  <si>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</si>
  <si>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</si>
  <si>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</si>
  <si>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</si>
  <si>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</si>
  <si>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</si>
  <si>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</si>
  <si>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</si>
  <si>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</si>
  <si>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</si>
  <si>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</si>
  <si>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</si>
  <si>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</si>
  <si>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</si>
  <si>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</si>
  <si>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</si>
  <si>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</si>
  <si>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</si>
  <si>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</si>
  <si>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</si>
  <si>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</si>
  <si>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</si>
  <si>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</si>
  <si>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</si>
  <si>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</si>
  <si>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</si>
  <si>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</si>
  <si>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</si>
  <si>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</si>
  <si>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</si>
  <si>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</si>
  <si>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</si>
  <si>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</si>
  <si>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</si>
  <si>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</si>
  <si>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</si>
  <si>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</si>
  <si>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</si>
  <si>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</si>
  <si>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</si>
  <si>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</si>
  <si>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</si>
  <si>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</si>
  <si>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</si>
  <si>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</si>
  <si>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</si>
  <si>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</si>
  <si>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</si>
  <si>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</si>
  <si>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</si>
  <si>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</si>
  <si>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</si>
  <si>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</si>
  <si>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</si>
  <si>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</si>
  <si>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</si>
  <si>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</si>
  <si>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</si>
  <si>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</si>
  <si>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</si>
  <si>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</si>
  <si>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</si>
  <si>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</si>
  <si>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</si>
  <si>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</si>
  <si>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</si>
  <si>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</si>
  <si>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</si>
  <si>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</si>
  <si>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</si>
  <si>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</si>
  <si>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</si>
  <si>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</si>
  <si>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</si>
  <si>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</si>
  <si>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</si>
  <si>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</si>
  <si>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</si>
  <si>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</si>
  <si>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</si>
  <si>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</si>
  <si>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</si>
  <si>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</si>
  <si>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</si>
  <si>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</si>
  <si>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</si>
  <si>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</si>
  <si>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</si>
  <si>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</si>
  <si>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</si>
  <si>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</si>
  <si>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</si>
  <si>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</si>
  <si>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</si>
  <si>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</si>
  <si>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</si>
  <si>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</si>
  <si>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</si>
  <si>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</si>
  <si>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</si>
  <si>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</si>
  <si>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</si>
  <si>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</si>
  <si>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</si>
  <si>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</si>
  <si>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</si>
  <si>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</si>
  <si>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</si>
  <si>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</si>
  <si>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</si>
  <si>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</si>
  <si>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</si>
  <si>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</si>
  <si>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</si>
  <si>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</si>
  <si>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</si>
  <si>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</si>
  <si>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</si>
  <si>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</si>
  <si>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</si>
  <si>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</si>
  <si>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</si>
  <si>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</si>
  <si>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</si>
  <si>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</si>
  <si>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</si>
  <si>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</si>
  <si>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</si>
  <si>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</si>
  <si>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</si>
  <si>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</si>
  <si>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</si>
  <si>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</si>
  <si>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</si>
  <si>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</si>
  <si>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</si>
  <si>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</si>
  <si>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</si>
  <si>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</si>
  <si>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</si>
  <si>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</si>
  <si>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</si>
  <si>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</si>
  <si>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</si>
  <si>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</si>
  <si>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</si>
  <si>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</si>
  <si>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</si>
  <si>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</si>
  <si>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</si>
  <si>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</si>
  <si>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</si>
  <si>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</si>
  <si>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</si>
  <si>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</si>
  <si>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</si>
  <si>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</si>
  <si>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</si>
  <si>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</si>
  <si>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</si>
  <si>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</si>
  <si>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</si>
  <si>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</si>
  <si>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</si>
  <si>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</si>
  <si>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</si>
  <si>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</si>
  <si>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</si>
  <si>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</si>
  <si>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</si>
  <si>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</si>
  <si>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</si>
  <si>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</si>
  <si>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</si>
  <si>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</si>
  <si>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</si>
  <si>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</si>
  <si>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</si>
  <si>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</si>
  <si>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</si>
  <si>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</si>
  <si>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</si>
  <si>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</si>
  <si>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</si>
  <si>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</si>
  <si>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</si>
  <si>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</si>
  <si>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</si>
  <si>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</si>
  <si>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</si>
  <si>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</si>
  <si>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</si>
  <si>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</si>
  <si>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</si>
  <si>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</si>
  <si>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</si>
  <si>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</si>
  <si>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</si>
  <si>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</si>
  <si>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</si>
  <si>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</si>
  <si>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</si>
  <si>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</si>
  <si>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</si>
  <si>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</si>
  <si>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</si>
  <si>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</si>
  <si>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</si>
  <si>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</si>
  <si>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</si>
  <si>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</si>
  <si>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</si>
  <si>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</si>
  <si>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</si>
  <si>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</si>
  <si>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</si>
  <si>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</si>
  <si>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</si>
  <si>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</si>
  <si>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</si>
  <si>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</si>
  <si>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</si>
  <si>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</si>
  <si>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</si>
  <si>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</si>
  <si>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</si>
  <si>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</si>
  <si>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</si>
  <si>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</si>
  <si>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</si>
  <si>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</si>
  <si>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</si>
  <si>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</si>
  <si>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</si>
  <si>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</si>
  <si>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</si>
  <si>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</si>
  <si>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</si>
  <si>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</si>
  <si>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</si>
  <si>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</si>
  <si>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</si>
  <si>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</si>
  <si>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</si>
  <si>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</si>
  <si>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</si>
  <si>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</si>
  <si>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</si>
  <si>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</si>
  <si>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</si>
  <si>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</si>
  <si>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</si>
  <si>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</si>
  <si>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</si>
  <si>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</si>
  <si>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</si>
  <si>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</si>
  <si>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</si>
  <si>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</si>
  <si>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</si>
  <si>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</si>
  <si>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</si>
  <si>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</si>
  <si>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</si>
  <si>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</si>
  <si>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</si>
  <si>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</si>
  <si>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</si>
  <si>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</si>
  <si>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</si>
  <si>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</si>
  <si>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</si>
  <si>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</si>
  <si>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</si>
  <si>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</si>
  <si>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</si>
  <si>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</si>
  <si>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</si>
  <si>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</si>
  <si>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</si>
  <si>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</si>
  <si>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</si>
  <si>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</si>
  <si>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</si>
  <si>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</si>
  <si>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</si>
  <si>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</si>
  <si>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</si>
  <si>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</si>
  <si>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</si>
  <si>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</si>
  <si>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</si>
  <si>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</si>
  <si>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</si>
  <si>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</si>
  <si>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</si>
  <si>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</si>
  <si>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</si>
  <si>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</si>
  <si>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</si>
  <si>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</si>
  <si>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</si>
  <si>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</si>
  <si>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</si>
  <si>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</si>
  <si>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</si>
  <si>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</si>
  <si>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</si>
  <si>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</si>
  <si>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</si>
  <si>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</si>
  <si>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</si>
  <si>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</si>
  <si>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</si>
  <si>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</si>
  <si>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</si>
  <si>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</si>
  <si>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</si>
  <si>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</si>
  <si>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</si>
  <si>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</si>
  <si>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</si>
  <si>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</si>
  <si>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</si>
  <si>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</si>
  <si>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</si>
  <si>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</si>
  <si>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</si>
  <si>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</si>
  <si>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</si>
  <si>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</si>
  <si>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</si>
  <si>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</si>
  <si>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</si>
  <si>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</si>
  <si>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</si>
  <si>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</si>
  <si>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</si>
  <si>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</si>
  <si>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</si>
  <si>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</si>
  <si>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</si>
  <si>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</si>
  <si>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</si>
  <si>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</si>
  <si>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</si>
  <si>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</si>
  <si>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</si>
  <si>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</si>
  <si>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</si>
  <si>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</si>
  <si>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</si>
  <si>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</si>
  <si>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</si>
  <si>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</si>
  <si>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</si>
  <si>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</si>
  <si>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</si>
  <si>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</si>
  <si>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</si>
  <si>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</si>
  <si>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</si>
  <si>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</si>
  <si>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</si>
  <si>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</si>
  <si>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</si>
  <si>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</si>
  <si>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</si>
  <si>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</si>
  <si>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</si>
  <si>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</si>
  <si>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</si>
  <si>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</si>
  <si>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</si>
  <si>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</si>
  <si>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</si>
  <si>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</si>
  <si>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</si>
  <si>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</si>
  <si>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</si>
  <si>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</si>
  <si>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</si>
  <si>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</si>
  <si>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</si>
  <si>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</si>
  <si>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</si>
  <si>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</si>
  <si>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</si>
  <si>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</si>
  <si>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</si>
  <si>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</si>
  <si>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</si>
  <si>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</si>
  <si>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</si>
  <si>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</si>
  <si>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</si>
  <si>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</si>
  <si>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</si>
  <si>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</si>
  <si>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</si>
  <si>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</si>
  <si>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</si>
  <si>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</si>
  <si>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</si>
  <si>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</si>
  <si>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</si>
  <si>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</si>
  <si>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</si>
  <si>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</si>
  <si>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</si>
  <si>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</si>
  <si>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</si>
  <si>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</si>
  <si>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</si>
  <si>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</si>
  <si>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</si>
  <si>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</si>
  <si>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</si>
  <si>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</si>
  <si>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</si>
  <si>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</si>
  <si>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</si>
  <si>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</si>
  <si>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</si>
  <si>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</si>
  <si>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</si>
  <si>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</si>
  <si>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</si>
  <si>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</si>
  <si>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</si>
  <si>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</si>
  <si>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</si>
  <si>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</si>
  <si>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</si>
  <si>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</si>
  <si>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</si>
  <si>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</si>
  <si>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</si>
  <si>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</si>
  <si>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</si>
  <si>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</si>
  <si>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</si>
  <si>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</si>
  <si>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</si>
  <si>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</si>
  <si>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</si>
  <si>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</si>
  <si>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</si>
  <si>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</si>
  <si>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</si>
  <si>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</si>
  <si>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</si>
  <si>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</si>
  <si>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</si>
  <si>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</si>
  <si>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</si>
  <si>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</si>
  <si>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</si>
  <si>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</si>
  <si>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</si>
  <si>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</si>
  <si>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</si>
  <si>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</si>
  <si>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</si>
  <si>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</si>
  <si>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</si>
  <si>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</si>
  <si>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</si>
  <si>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</si>
  <si>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</si>
  <si>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</si>
  <si>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</si>
  <si>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</si>
  <si>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</si>
  <si>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</si>
  <si>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</si>
  <si>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</si>
  <si>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</si>
  <si>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</si>
  <si>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</si>
  <si>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</si>
  <si>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</si>
  <si>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</si>
  <si>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</si>
  <si>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</si>
  <si>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</si>
  <si>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</si>
  <si>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</si>
  <si>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</si>
  <si>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</si>
  <si>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</si>
  <si>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</si>
  <si>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</si>
  <si>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</si>
  <si>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</si>
  <si>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</si>
  <si>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</si>
  <si>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</si>
  <si>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</si>
  <si>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</si>
  <si>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</si>
  <si>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</si>
  <si>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</si>
  <si>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</si>
  <si>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</si>
  <si>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</si>
  <si>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</si>
  <si>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</si>
  <si>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</si>
  <si>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</si>
  <si>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</si>
  <si>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</si>
  <si>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</si>
  <si>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</si>
  <si>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</si>
  <si>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</si>
  <si>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</si>
  <si>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</si>
  <si>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</si>
  <si>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</si>
  <si>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</si>
  <si>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</si>
  <si>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</si>
  <si>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</si>
  <si>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</si>
  <si>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</si>
  <si>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</si>
  <si>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</si>
  <si>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</si>
  <si>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</si>
  <si>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</si>
  <si>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</si>
  <si>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</si>
  <si>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</si>
  <si>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</si>
  <si>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</si>
  <si>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</si>
  <si>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</si>
  <si>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</si>
  <si>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</si>
  <si>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</si>
  <si>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</si>
  <si>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</si>
  <si>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</si>
  <si>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</si>
  <si>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</si>
  <si>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</si>
  <si>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</si>
  <si>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</si>
  <si>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</si>
  <si>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</si>
  <si>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</si>
  <si>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</si>
  <si>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</si>
  <si>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</si>
  <si>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</si>
  <si>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</si>
  <si>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</si>
  <si>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</si>
  <si>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</si>
  <si>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</si>
  <si>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</si>
  <si>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</si>
  <si>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</si>
  <si>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</si>
  <si>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</si>
  <si>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</si>
  <si>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</si>
  <si>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</si>
  <si>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</si>
  <si>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</si>
  <si>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</si>
  <si>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</si>
  <si>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</si>
  <si>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</si>
  <si>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</si>
  <si>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</si>
  <si>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</si>
  <si>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</si>
  <si>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</si>
  <si>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</si>
  <si>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</si>
  <si>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</si>
  <si>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</si>
  <si>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</si>
  <si>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</si>
  <si>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</si>
  <si>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</si>
  <si>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</si>
  <si>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</si>
  <si>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</si>
  <si>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</si>
  <si>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</si>
  <si>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</si>
  <si>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</si>
  <si>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</si>
  <si>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</si>
  <si>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</si>
  <si>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</si>
  <si>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</si>
  <si>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</si>
  <si>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</si>
  <si>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</si>
  <si>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</si>
  <si>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</si>
  <si>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</si>
  <si>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</si>
  <si>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</si>
  <si>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</si>
  <si>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</si>
  <si>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</si>
  <si>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</si>
  <si>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</si>
  <si>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</si>
  <si>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</si>
  <si>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</si>
  <si>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</si>
  <si>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</si>
  <si>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</si>
  <si>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</si>
  <si>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</si>
  <si>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</si>
  <si>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</si>
  <si>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</si>
  <si>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</si>
  <si>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</si>
  <si>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</si>
  <si>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</si>
  <si>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</si>
  <si>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</si>
  <si>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</si>
  <si>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</si>
  <si>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</si>
  <si>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</si>
  <si>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</si>
  <si>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</si>
  <si>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</si>
  <si>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</si>
  <si>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</si>
  <si>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</si>
  <si>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</si>
  <si>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</si>
  <si>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</si>
  <si>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</si>
  <si>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</si>
  <si>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</si>
  <si>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</si>
  <si>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</si>
  <si>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</si>
  <si>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</si>
  <si>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</si>
  <si>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</si>
  <si>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</si>
  <si>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</si>
  <si>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</si>
  <si>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</si>
  <si>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</si>
  <si>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</si>
  <si>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</si>
  <si>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</si>
  <si>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</si>
  <si>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</si>
  <si>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</si>
  <si>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</si>
  <si>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</si>
  <si>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</si>
  <si>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</si>
  <si>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</si>
  <si>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</si>
  <si>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</si>
  <si>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</si>
  <si>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</si>
  <si>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</si>
  <si>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</si>
  <si>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</si>
  <si>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</si>
  <si>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</si>
  <si>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</si>
  <si>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</si>
  <si>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</si>
  <si>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</si>
  <si>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</si>
  <si>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</si>
  <si>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</si>
  <si>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</si>
  <si>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</si>
  <si>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</si>
  <si>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</si>
  <si>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</si>
  <si>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</si>
  <si>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</si>
  <si>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</si>
  <si>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</si>
  <si>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</si>
  <si>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</si>
  <si>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</si>
  <si>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</si>
  <si>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</si>
  <si>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</si>
  <si>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</si>
  <si>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</si>
  <si>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</si>
  <si>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</si>
  <si>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</si>
  <si>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</si>
  <si>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</si>
  <si>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</si>
  <si>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</si>
  <si>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</si>
  <si>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</si>
  <si>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</si>
  <si>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</si>
  <si>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</si>
  <si>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</si>
  <si>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</si>
  <si>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</si>
  <si>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</si>
  <si>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</si>
  <si>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</si>
  <si>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</si>
  <si>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</si>
  <si>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</si>
  <si>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</si>
  <si>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</si>
  <si>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</si>
  <si>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</si>
  <si>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</si>
  <si>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</si>
  <si>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</si>
  <si>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</si>
  <si>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</si>
  <si>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</si>
  <si>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</si>
  <si>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</si>
  <si>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</si>
  <si>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</si>
  <si>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</si>
  <si>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</si>
  <si>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</si>
  <si>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</si>
  <si>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</si>
  <si>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</si>
  <si>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</si>
  <si>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</si>
  <si>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</si>
  <si>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</si>
  <si>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</si>
  <si>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</si>
  <si>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</si>
  <si>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</si>
  <si>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</si>
  <si>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</si>
  <si>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</si>
  <si>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</si>
  <si>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</si>
  <si>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</si>
  <si>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</si>
  <si>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</si>
  <si>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</si>
  <si>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</si>
  <si>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</si>
  <si>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</si>
  <si>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</si>
  <si>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</si>
  <si>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</si>
  <si>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</si>
  <si>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</si>
  <si>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</si>
  <si>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</si>
  <si>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</si>
  <si>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</si>
  <si>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</si>
  <si>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</si>
  <si>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</si>
  <si>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</si>
  <si>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</si>
  <si>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</si>
  <si>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</si>
  <si>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</si>
  <si>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</si>
  <si>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</si>
  <si>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</si>
  <si>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</si>
  <si>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</si>
  <si>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</si>
  <si>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</si>
  <si>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</si>
  <si>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</si>
  <si>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</si>
  <si>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</si>
  <si>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</si>
  <si>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</si>
  <si>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</si>
  <si>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</si>
  <si>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</si>
  <si>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</si>
  <si>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</si>
  <si>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</si>
  <si>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</si>
  <si>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</si>
  <si>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</si>
  <si>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</si>
  <si>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</si>
  <si>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</si>
  <si>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</si>
  <si>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</si>
  <si>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</si>
  <si>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</si>
  <si>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</si>
  <si>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</si>
  <si>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</si>
  <si>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</si>
  <si>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</si>
  <si>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</si>
  <si>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</si>
  <si>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</si>
  <si>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</si>
  <si>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</si>
  <si>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</si>
  <si>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</si>
  <si>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</si>
  <si>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</si>
  <si>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</si>
  <si>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</si>
  <si>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</si>
  <si>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</si>
  <si>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</si>
  <si>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</si>
  <si>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</si>
  <si>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</si>
  <si>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</si>
  <si>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</si>
  <si>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</si>
  <si>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</si>
  <si>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</si>
  <si>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</si>
  <si>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</si>
  <si>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</si>
  <si>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</si>
  <si>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</si>
  <si>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</si>
  <si>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</si>
  <si>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</si>
  <si>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</si>
  <si>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</si>
  <si>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</si>
  <si>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</si>
  <si>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</si>
  <si>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</si>
  <si>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</si>
  <si>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</si>
  <si>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</si>
  <si>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</si>
  <si>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</si>
  <si>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</si>
  <si>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</si>
  <si>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</si>
  <si>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</si>
  <si>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</si>
  <si>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</si>
  <si>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</si>
  <si>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</si>
  <si>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</si>
  <si>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</si>
  <si>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</si>
  <si>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</si>
  <si>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</si>
  <si>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</si>
  <si>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</si>
  <si>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</si>
  <si>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</si>
  <si>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</si>
  <si>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</si>
  <si>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</si>
  <si>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</si>
  <si>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</si>
  <si>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</si>
  <si>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</si>
  <si>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</si>
  <si>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</si>
  <si>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</si>
  <si>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</si>
  <si>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</si>
  <si>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</si>
  <si>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</si>
  <si>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</si>
  <si>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</si>
  <si>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</si>
  <si>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</si>
  <si>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</si>
  <si>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</si>
  <si>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</si>
  <si>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</si>
  <si>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</si>
  <si>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</si>
  <si>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</si>
  <si>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</si>
  <si>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</si>
  <si>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</si>
  <si>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</si>
  <si>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</si>
  <si>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</si>
  <si>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</si>
  <si>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</si>
  <si>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</si>
  <si>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</si>
  <si>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</si>
  <si>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</si>
  <si>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</si>
  <si>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</si>
  <si>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</si>
  <si>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</si>
  <si>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</si>
  <si>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</si>
  <si>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</si>
  <si>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</si>
  <si>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</si>
  <si>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</si>
  <si>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</si>
  <si>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</si>
  <si>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</si>
  <si>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</si>
  <si>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</si>
  <si>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</si>
  <si>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</si>
  <si>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</si>
  <si>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</si>
  <si>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</si>
  <si>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</si>
  <si>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</si>
  <si>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</si>
  <si>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</si>
  <si>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</si>
  <si>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</si>
  <si>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</si>
  <si>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</si>
  <si>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</si>
  <si>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</si>
  <si>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</si>
  <si>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</si>
  <si>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</si>
  <si>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</si>
  <si>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</si>
  <si>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</si>
  <si>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</si>
  <si>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</si>
  <si>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</si>
  <si>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</si>
  <si>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</si>
  <si>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</si>
  <si>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</si>
  <si>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</si>
  <si>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</si>
  <si>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</si>
  <si>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</si>
  <si>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</si>
  <si>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</si>
  <si>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</si>
  <si>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</si>
  <si>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</si>
  <si>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</si>
  <si>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</si>
  <si>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</si>
  <si>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</si>
  <si>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</si>
  <si>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</si>
  <si>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</si>
  <si>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</si>
  <si>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</si>
  <si>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</si>
  <si>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</si>
  <si>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</si>
  <si>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</si>
  <si>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</si>
  <si>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</si>
  <si>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</si>
  <si>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</si>
  <si>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</si>
  <si>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</si>
  <si>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</si>
  <si>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</si>
  <si>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</si>
  <si>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</si>
  <si>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</si>
  <si>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</si>
  <si>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</si>
  <si>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</si>
  <si>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</si>
  <si>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</si>
  <si>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</si>
  <si>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</si>
  <si>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</si>
  <si>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</si>
  <si>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</si>
  <si>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</si>
  <si>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</si>
  <si>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</si>
  <si>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</si>
  <si>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</si>
  <si>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</si>
  <si>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</si>
  <si>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</si>
  <si>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</si>
  <si>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</si>
  <si>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</si>
  <si>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</si>
  <si>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</si>
  <si>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</si>
  <si>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</si>
  <si>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</si>
  <si>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</si>
  <si>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</si>
  <si>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</si>
  <si>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</si>
  <si>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</si>
  <si>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</si>
  <si>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</si>
  <si>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</si>
  <si>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</si>
  <si>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</si>
  <si>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</si>
  <si>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</si>
  <si>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</si>
  <si>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</si>
  <si>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</si>
  <si>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</si>
  <si>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</si>
  <si>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</si>
  <si>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</si>
  <si>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</si>
  <si>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</si>
  <si>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</si>
  <si>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</si>
  <si>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</si>
  <si>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</si>
  <si>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</si>
  <si>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</si>
  <si>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</si>
  <si>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</si>
  <si>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</si>
  <si>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</si>
  <si>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</si>
  <si>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</si>
  <si>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</si>
  <si>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</si>
  <si>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</si>
  <si>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</si>
  <si>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</si>
  <si>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</si>
  <si>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</si>
  <si>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</si>
  <si>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</si>
  <si>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</si>
  <si>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</si>
  <si>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</si>
  <si>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</si>
  <si>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</si>
  <si>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</si>
  <si>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</si>
  <si>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</si>
  <si>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</si>
  <si>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</si>
  <si>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</si>
  <si>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</si>
  <si>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</si>
  <si>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</si>
  <si>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</si>
  <si>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</si>
  <si>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</si>
  <si>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</si>
  <si>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</si>
  <si>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</si>
  <si>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</si>
  <si>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</si>
  <si>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</si>
  <si>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</si>
  <si>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</si>
  <si>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</si>
  <si>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</si>
  <si>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</si>
  <si>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</si>
  <si>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</si>
  <si>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</si>
  <si>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</si>
  <si>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</si>
  <si>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</si>
  <si>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</si>
  <si>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</si>
  <si>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</si>
  <si>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</si>
  <si>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</si>
  <si>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</si>
  <si>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</si>
  <si>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</si>
  <si>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</si>
  <si>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</si>
  <si>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</si>
  <si>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</si>
  <si>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</si>
  <si>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</si>
  <si>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</si>
  <si>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</si>
  <si>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</si>
  <si>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</si>
  <si>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</si>
  <si>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</si>
  <si>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</si>
  <si>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</si>
  <si>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</si>
  <si>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</si>
  <si>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</si>
  <si>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</si>
  <si>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</si>
  <si>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</si>
  <si>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</si>
  <si>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</si>
  <si>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</si>
  <si>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</si>
  <si>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</si>
  <si>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</si>
  <si>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</si>
  <si>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</si>
  <si>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</si>
  <si>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</si>
  <si>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</si>
  <si>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</si>
  <si>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</si>
  <si>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</si>
  <si>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</si>
  <si>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</si>
  <si>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</si>
  <si>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</si>
  <si>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</si>
  <si>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</si>
  <si>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</si>
  <si>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</si>
  <si>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</si>
  <si>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</si>
  <si>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</si>
  <si>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</si>
  <si>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</si>
  <si>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</si>
  <si>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</si>
  <si>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</si>
  <si>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</si>
  <si>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</si>
  <si>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</si>
  <si>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</si>
  <si>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</si>
  <si>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</si>
  <si>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</si>
  <si>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</si>
  <si>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</si>
  <si>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</si>
  <si>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</si>
  <si>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</si>
  <si>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</si>
  <si>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</si>
  <si>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</si>
  <si>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</si>
  <si>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</si>
  <si>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</si>
  <si>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</si>
  <si>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</si>
  <si>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</si>
  <si>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</si>
  <si>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</si>
  <si>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</si>
  <si>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</si>
  <si>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</si>
  <si>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</si>
  <si>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</si>
  <si>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</si>
  <si>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</si>
  <si>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</si>
  <si>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</si>
  <si>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</si>
  <si>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</si>
  <si>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</si>
  <si>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</si>
  <si>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</si>
  <si>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</si>
  <si>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</si>
  <si>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</si>
  <si>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</si>
  <si>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</si>
  <si>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</si>
  <si>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</si>
  <si>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</si>
  <si>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</si>
  <si>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</si>
  <si>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</si>
  <si>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</si>
  <si>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</si>
  <si>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</si>
  <si>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</si>
  <si>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</si>
  <si>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</si>
  <si>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</si>
  <si>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</si>
  <si>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</si>
  <si>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</si>
  <si>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</si>
  <si>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</si>
  <si>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</si>
  <si>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</si>
  <si>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</si>
  <si>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</si>
  <si>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</si>
  <si>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</si>
  <si>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</si>
  <si>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</si>
  <si>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</si>
  <si>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</si>
  <si>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</si>
  <si>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</si>
  <si>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</si>
  <si>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</si>
  <si>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</si>
  <si>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</si>
  <si>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</si>
  <si>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</si>
  <si>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</si>
  <si>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</si>
  <si>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</si>
  <si>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</si>
  <si>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</si>
  <si>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</si>
  <si>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</si>
  <si>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</si>
  <si>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</si>
  <si>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</si>
  <si>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</si>
  <si>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</si>
  <si>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</si>
  <si>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</si>
  <si>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</si>
  <si>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</si>
  <si>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</si>
  <si>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</si>
  <si>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</si>
  <si>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</si>
  <si>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</si>
  <si>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</si>
  <si>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</si>
  <si>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</si>
  <si>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</si>
  <si>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</si>
  <si>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</si>
  <si>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</si>
  <si>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</si>
  <si>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</si>
  <si>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</si>
  <si>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</si>
  <si>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</si>
  <si>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</si>
  <si>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</si>
  <si>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</si>
  <si>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</si>
  <si>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</si>
  <si>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</si>
  <si>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</si>
  <si>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</si>
  <si>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</si>
  <si>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</si>
  <si>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</si>
  <si>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</si>
  <si>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</si>
  <si>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</si>
  <si>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</si>
  <si>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</si>
  <si>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</si>
  <si>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</si>
  <si>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</si>
  <si>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</si>
  <si>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</si>
  <si>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</si>
  <si>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</si>
  <si>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</si>
  <si>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</si>
  <si>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</si>
  <si>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</si>
  <si>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</si>
  <si>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</si>
  <si>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</si>
  <si>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</si>
  <si>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</si>
  <si>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</si>
  <si>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</si>
  <si>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</si>
  <si>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</si>
  <si>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</si>
  <si>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</si>
  <si>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</si>
  <si>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</si>
  <si>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</si>
  <si>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</si>
  <si>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</si>
  <si>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</si>
  <si>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</si>
  <si>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</si>
  <si>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</si>
  <si>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</si>
  <si>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</si>
  <si>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</si>
  <si>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</si>
  <si>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</si>
  <si>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</si>
  <si>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</si>
  <si>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</si>
  <si>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</si>
  <si>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</si>
  <si>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</si>
  <si>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</si>
  <si>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</si>
  <si>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</si>
  <si>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</si>
  <si>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</si>
  <si>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</si>
  <si>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</si>
  <si>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</si>
  <si>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</si>
  <si>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</si>
  <si>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</si>
  <si>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</si>
  <si>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</si>
  <si>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</si>
  <si>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</si>
  <si>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</si>
  <si>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</si>
  <si>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</si>
  <si>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</si>
  <si>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</si>
  <si>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</si>
  <si>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</si>
  <si>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</si>
  <si>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</si>
  <si>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</si>
  <si>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</si>
  <si>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</si>
  <si>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</si>
  <si>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</si>
  <si>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</si>
  <si>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</si>
  <si>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</si>
  <si>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</si>
  <si>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</si>
  <si>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</si>
  <si>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</si>
  <si>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</si>
  <si>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</si>
  <si>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</si>
  <si>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</si>
  <si>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</si>
  <si>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</si>
  <si>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</si>
  <si>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</si>
  <si>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</si>
  <si>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</si>
  <si>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</si>
  <si>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</si>
  <si>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</si>
  <si>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</si>
  <si>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</si>
  <si>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</si>
  <si>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</si>
  <si>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</si>
  <si>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</si>
  <si>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</si>
  <si>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</si>
  <si>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</si>
  <si>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</si>
  <si>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</si>
  <si>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</si>
  <si>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</si>
  <si>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</si>
  <si>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</si>
  <si>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</si>
  <si>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</si>
  <si>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</si>
  <si>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</si>
  <si>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</si>
  <si>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</si>
  <si>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</si>
  <si>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</si>
  <si>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</si>
  <si>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</si>
  <si>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</si>
  <si>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</si>
  <si>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</si>
  <si>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</si>
  <si>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</si>
  <si>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</si>
  <si>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</si>
  <si>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</si>
  <si>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</si>
  <si>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</si>
  <si>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</si>
  <si>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</si>
  <si>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</si>
  <si>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</si>
  <si>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</si>
  <si>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</si>
  <si>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</si>
  <si>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</si>
  <si>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</si>
  <si>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</si>
  <si>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</si>
  <si>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</si>
  <si>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</si>
  <si>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</si>
  <si>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</si>
  <si>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</si>
  <si>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</si>
  <si>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</si>
  <si>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</si>
  <si>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</si>
  <si>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</si>
  <si>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</si>
  <si>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</si>
  <si>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</si>
  <si>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</si>
  <si>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</si>
  <si>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</si>
  <si>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</si>
  <si>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</si>
  <si>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</si>
  <si>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</si>
  <si>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</si>
  <si>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</si>
  <si>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</si>
  <si>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</si>
  <si>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</si>
  <si>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</si>
  <si>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</si>
  <si>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</si>
  <si>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</si>
  <si>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</si>
  <si>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</si>
  <si>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</si>
  <si>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</si>
  <si>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</si>
  <si>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</si>
  <si>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</si>
  <si>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</si>
  <si>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</si>
  <si>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</si>
  <si>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</si>
  <si>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</si>
  <si>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</si>
  <si>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</si>
  <si>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</si>
  <si>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</si>
  <si>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</si>
  <si>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</si>
  <si>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</si>
  <si>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</si>
  <si>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</si>
  <si>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</si>
  <si>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</si>
  <si>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</si>
  <si>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</si>
  <si>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</si>
  <si>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</si>
  <si>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</si>
  <si>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</si>
  <si>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</si>
  <si>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</si>
  <si>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</si>
  <si>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</si>
  <si>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</si>
  <si>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</si>
  <si>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</si>
  <si>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</si>
  <si>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</si>
  <si>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</si>
  <si>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</si>
  <si>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</si>
  <si>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</si>
  <si>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</si>
  <si>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</si>
  <si>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</si>
  <si>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</si>
  <si>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</si>
  <si>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</si>
  <si>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</si>
  <si>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</si>
  <si>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</si>
  <si>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</si>
  <si>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</si>
  <si>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</si>
  <si>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</si>
  <si>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</si>
  <si>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</si>
  <si>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</si>
  <si>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</si>
  <si>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</si>
  <si>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</si>
  <si>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</si>
  <si>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</si>
  <si>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</si>
  <si>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</si>
  <si>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</si>
  <si>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</si>
  <si>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</si>
  <si>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</si>
  <si>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</si>
  <si>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</si>
  <si>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</si>
  <si>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</si>
  <si>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</si>
  <si>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</si>
  <si>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</si>
  <si>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</si>
  <si>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</si>
  <si>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</si>
  <si>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</si>
  <si>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</si>
  <si>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</si>
  <si>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</si>
  <si>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</si>
  <si>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</si>
  <si>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</si>
  <si>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</si>
  <si>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</si>
  <si>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</si>
  <si>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</si>
  <si>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</si>
  <si>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</si>
  <si>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</si>
  <si>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</si>
  <si>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</si>
  <si>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</si>
  <si>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</si>
  <si>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</si>
  <si>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</si>
  <si>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</si>
  <si>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</si>
  <si>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</si>
  <si>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</si>
  <si>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</si>
  <si>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</si>
  <si>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</si>
  <si>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</si>
  <si>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</si>
  <si>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</si>
  <si>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</si>
  <si>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</si>
  <si>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</si>
  <si>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</si>
  <si>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</si>
  <si>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</si>
  <si>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</si>
  <si>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</si>
  <si>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</si>
  <si>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</si>
  <si>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</si>
  <si>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</si>
  <si>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</si>
  <si>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</si>
  <si>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</si>
  <si>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</si>
  <si>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</si>
  <si>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</si>
  <si>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</si>
  <si>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</si>
  <si>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</si>
  <si>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</si>
  <si>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</si>
  <si>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</si>
  <si>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</si>
  <si>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</si>
  <si>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</si>
  <si>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</si>
  <si>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</si>
  <si>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</si>
  <si>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</si>
  <si>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</si>
  <si>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</si>
  <si>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</si>
  <si>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</si>
  <si>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</si>
  <si>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</si>
  <si>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</si>
  <si>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</si>
  <si>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</si>
  <si>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</si>
  <si>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</si>
  <si>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</si>
  <si>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</si>
  <si>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</si>
  <si>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</si>
  <si>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</si>
  <si>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</si>
  <si>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</si>
  <si>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</si>
  <si>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</si>
  <si>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</si>
  <si>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</si>
  <si>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</si>
  <si>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</si>
  <si>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</si>
  <si>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</si>
  <si>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</si>
  <si>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</si>
  <si>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</si>
  <si>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</si>
  <si>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</si>
  <si>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</si>
  <si>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</si>
  <si>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</si>
  <si>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</si>
  <si>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</si>
  <si>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</si>
  <si>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</si>
  <si>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</si>
  <si>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</si>
  <si>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</si>
  <si>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</si>
  <si>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</si>
  <si>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</si>
  <si>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</si>
  <si>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</si>
  <si>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</si>
  <si>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</si>
  <si>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</si>
  <si>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</si>
  <si>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</si>
  <si>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</si>
  <si>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</si>
  <si>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</si>
  <si>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</si>
  <si>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</si>
  <si>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</si>
  <si>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</si>
  <si>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</si>
  <si>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</si>
  <si>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</si>
  <si>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</si>
  <si>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</si>
  <si>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</si>
  <si>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</si>
  <si>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</si>
  <si>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</si>
  <si>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</si>
  <si>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</si>
  <si>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</si>
  <si>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</si>
  <si>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</si>
  <si>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</si>
  <si>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</si>
  <si>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</si>
  <si>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</si>
  <si>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</si>
  <si>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</si>
  <si>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</si>
  <si>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</si>
  <si>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</si>
  <si>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</si>
  <si>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</si>
  <si>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</si>
  <si>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</si>
  <si>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</si>
  <si>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</si>
  <si>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</si>
  <si>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</si>
  <si>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</si>
  <si>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</si>
  <si>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</si>
  <si>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</si>
  <si>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</si>
  <si>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</si>
  <si>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</si>
  <si>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</si>
  <si>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</si>
  <si>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</si>
  <si>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</si>
  <si>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</si>
  <si>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</si>
  <si>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</si>
  <si>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</si>
  <si>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</si>
  <si>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</si>
  <si>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</si>
  <si>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</si>
  <si>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</si>
  <si>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</si>
  <si>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</si>
  <si>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</si>
  <si>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</si>
  <si>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</si>
  <si>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</si>
  <si>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</si>
  <si>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</si>
  <si>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</si>
  <si>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</si>
  <si>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</si>
  <si>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</si>
  <si>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</si>
  <si>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</si>
  <si>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</si>
  <si>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</si>
  <si>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</si>
  <si>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</si>
  <si>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</si>
  <si>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</si>
  <si>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</si>
  <si>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</si>
  <si>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</si>
  <si>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</si>
  <si>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</si>
  <si>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</si>
  <si>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</si>
  <si>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</si>
  <si>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</si>
  <si>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</si>
  <si>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</si>
  <si>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</si>
  <si>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</si>
  <si>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</si>
  <si>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</si>
  <si>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</si>
  <si>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</si>
  <si>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</si>
  <si>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</si>
  <si>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</si>
  <si>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</si>
  <si>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</si>
  <si>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</si>
  <si>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</si>
  <si>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</si>
  <si>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</si>
  <si>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</si>
  <si>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</si>
  <si>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</si>
  <si>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</si>
  <si>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</si>
  <si>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</si>
  <si>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</si>
  <si>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</si>
  <si>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</si>
  <si>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</si>
  <si>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</si>
  <si>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</si>
  <si>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</si>
  <si>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</si>
  <si>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</si>
  <si>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</si>
  <si>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</si>
  <si>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</si>
  <si>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</si>
  <si>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</si>
  <si>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</si>
  <si>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</si>
  <si>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</si>
  <si>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</si>
  <si>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</si>
  <si>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</si>
  <si>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</si>
  <si>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</si>
  <si>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</si>
  <si>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</si>
  <si>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</si>
  <si>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</si>
  <si>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</si>
  <si>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</si>
  <si>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</si>
  <si>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</si>
  <si>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</si>
  <si>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</si>
  <si>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</si>
  <si>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</si>
  <si>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</si>
  <si>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</si>
  <si>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</si>
  <si>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</si>
  <si>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</si>
  <si>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</si>
  <si>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</si>
  <si>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</si>
  <si>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</si>
  <si>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</si>
  <si>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</si>
  <si>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</si>
  <si>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</si>
  <si>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</si>
  <si>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</si>
  <si>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</si>
  <si>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</si>
  <si>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</si>
  <si>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</si>
  <si>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</si>
  <si>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</si>
  <si>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</si>
  <si>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</si>
  <si>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</si>
  <si>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</si>
  <si>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</si>
  <si>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</si>
  <si>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</si>
  <si>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</si>
  <si>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</si>
  <si>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</si>
  <si>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</si>
  <si>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</si>
  <si>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</si>
  <si>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</si>
  <si>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</si>
  <si>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</si>
  <si>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</si>
  <si>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</si>
  <si>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</si>
  <si>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</si>
  <si>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</si>
  <si>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</si>
  <si>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</si>
  <si>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</si>
  <si>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</si>
  <si>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</si>
  <si>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</si>
  <si>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</si>
  <si>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</si>
  <si>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</si>
  <si>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</si>
  <si>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</si>
  <si>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</si>
  <si>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</si>
  <si>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</si>
  <si>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</si>
  <si>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</si>
  <si>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</si>
  <si>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</si>
  <si>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</si>
  <si>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</si>
  <si>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</si>
  <si>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</si>
  <si>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</si>
  <si>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</si>
  <si>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</si>
  <si>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</si>
  <si>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</si>
  <si>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</si>
  <si>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</si>
  <si>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</si>
  <si>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</si>
  <si>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</si>
  <si>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</si>
  <si>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</si>
  <si>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</si>
  <si>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</si>
  <si>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</si>
  <si>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</si>
  <si>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</si>
  <si>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</si>
  <si>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</si>
  <si>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</si>
  <si>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</si>
  <si>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</si>
  <si>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</si>
  <si>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</si>
  <si>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</si>
  <si>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</si>
  <si>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</si>
  <si>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</si>
  <si>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</si>
  <si>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</si>
  <si>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</si>
  <si>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</si>
  <si>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</si>
  <si>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</si>
  <si>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</si>
  <si>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</si>
  <si>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</si>
  <si>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</si>
  <si>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</si>
  <si>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</si>
  <si>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</si>
  <si>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</si>
  <si>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</si>
  <si>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</si>
  <si>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</si>
  <si>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</si>
  <si>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</si>
  <si>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</si>
  <si>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</si>
  <si>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</si>
  <si>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</si>
  <si>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</si>
  <si>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</si>
  <si>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</si>
  <si>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</si>
  <si>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</si>
  <si>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</si>
  <si>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</si>
  <si>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</si>
  <si>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</si>
  <si>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</si>
  <si>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</si>
  <si>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</si>
  <si>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</si>
  <si>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</si>
  <si>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</si>
  <si>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</si>
  <si>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</si>
  <si>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</si>
  <si>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</si>
  <si>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</si>
  <si>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</si>
  <si>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</si>
  <si>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</si>
  <si>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</si>
  <si>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</si>
  <si>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</si>
  <si>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</si>
  <si>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</si>
  <si>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</si>
  <si>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</si>
  <si>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</si>
  <si>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</si>
  <si>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</si>
  <si>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</si>
  <si>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</si>
  <si>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</si>
  <si>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</si>
  <si>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</si>
  <si>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</si>
  <si>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</si>
  <si>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</si>
  <si>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</si>
  <si>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</si>
  <si>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</si>
  <si>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</si>
  <si>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</si>
  <si>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</si>
  <si>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</si>
  <si>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</si>
  <si>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</si>
  <si>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</si>
  <si>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</si>
  <si>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</si>
  <si>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</si>
  <si>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</si>
  <si>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</si>
  <si>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</si>
  <si>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</si>
  <si>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</si>
  <si>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</si>
  <si>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</si>
  <si>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</si>
  <si>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</si>
  <si>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</si>
  <si>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</si>
  <si>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</si>
  <si>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</si>
  <si>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</si>
  <si>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</si>
  <si>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</si>
  <si>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</si>
  <si>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</si>
  <si>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</si>
  <si>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</si>
  <si>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</si>
  <si>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</si>
  <si>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</si>
  <si>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</si>
  <si>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</si>
  <si>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</si>
  <si>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</si>
  <si>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</si>
  <si>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</si>
  <si>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</si>
  <si>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</si>
  <si>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</si>
  <si>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</si>
  <si>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</si>
  <si>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</si>
  <si>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</si>
  <si>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</si>
  <si>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</si>
  <si>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</si>
  <si>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</si>
  <si>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</si>
  <si>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</si>
  <si>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</si>
  <si>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</si>
  <si>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</si>
  <si>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</si>
  <si>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</si>
  <si>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</si>
  <si>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</si>
  <si>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</si>
  <si>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</si>
  <si>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</si>
  <si>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</si>
  <si>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</si>
  <si>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</si>
  <si>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</si>
  <si>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</si>
  <si>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</si>
  <si>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</si>
  <si>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</si>
  <si>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</si>
  <si>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</si>
  <si>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</si>
  <si>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</si>
  <si>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</si>
  <si>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</si>
  <si>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</si>
  <si>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</si>
  <si>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</si>
  <si>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</si>
  <si>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</si>
  <si>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</si>
  <si>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</si>
  <si>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</si>
  <si>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</si>
  <si>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</si>
  <si>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</si>
  <si>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</si>
  <si>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</si>
  <si>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</si>
  <si>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</si>
  <si>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</si>
  <si>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</si>
  <si>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</si>
  <si>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</si>
  <si>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</si>
  <si>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</si>
  <si>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</si>
  <si>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</si>
  <si>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</si>
  <si>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</si>
  <si>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</si>
  <si>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</si>
  <si>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</si>
  <si>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</si>
  <si>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</si>
  <si>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</si>
  <si>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</si>
  <si>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</si>
  <si>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</si>
  <si>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</si>
  <si>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</si>
  <si>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</si>
  <si>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</si>
  <si>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</si>
  <si>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</si>
  <si>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</si>
  <si>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</si>
  <si>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</si>
  <si>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</si>
  <si>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</si>
  <si>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</si>
  <si>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</si>
  <si>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</si>
  <si>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</si>
  <si>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</si>
  <si>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</si>
  <si>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</si>
  <si>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</si>
  <si>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</si>
  <si>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</si>
  <si>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</si>
  <si>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</si>
  <si>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</si>
  <si>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</si>
  <si>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</si>
  <si>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</si>
  <si>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</si>
  <si>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</si>
  <si>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</si>
  <si>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</si>
  <si>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</si>
  <si>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</si>
  <si>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</si>
  <si>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</si>
  <si>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</si>
  <si>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</si>
  <si>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</si>
  <si>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</si>
  <si>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</si>
  <si>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</si>
  <si>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</si>
  <si>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</si>
  <si>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</si>
  <si>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</si>
  <si>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</si>
  <si>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</si>
  <si>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</si>
  <si>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</si>
  <si>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</si>
  <si>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</si>
  <si>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</si>
  <si>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</si>
  <si>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</si>
  <si>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</si>
  <si>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</si>
  <si>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</si>
  <si>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</si>
  <si>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</si>
  <si>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</si>
  <si>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</si>
  <si>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</si>
  <si>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</si>
  <si>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</si>
  <si>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</si>
  <si>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</si>
  <si>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</si>
  <si>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</si>
  <si>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</si>
  <si>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</si>
  <si>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</si>
  <si>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</si>
  <si>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</si>
  <si>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</si>
  <si>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</si>
  <si>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</si>
  <si>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</si>
  <si>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</si>
  <si>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</si>
  <si>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</si>
  <si>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</si>
  <si>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</si>
  <si>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</si>
  <si>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</si>
  <si>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</si>
  <si>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</si>
  <si>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</si>
  <si>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</si>
  <si>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</si>
  <si>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</si>
  <si>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</si>
  <si>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</si>
  <si>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</si>
  <si>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</si>
  <si>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</si>
  <si>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</si>
  <si>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</si>
  <si>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</si>
  <si>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</si>
  <si>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</si>
  <si>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</si>
  <si>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</si>
  <si>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</si>
  <si>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</si>
  <si>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</si>
  <si>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</si>
  <si>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</si>
  <si>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</si>
  <si>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</si>
  <si>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</si>
  <si>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</si>
  <si>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</si>
  <si>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</si>
  <si>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</si>
  <si>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</si>
  <si>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</si>
  <si>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</si>
  <si>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</si>
  <si>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</si>
  <si>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</si>
  <si>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</si>
  <si>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</si>
  <si>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</si>
  <si>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</si>
  <si>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</si>
  <si>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</si>
  <si>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</si>
  <si>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</si>
  <si>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</si>
  <si>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</si>
  <si>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</si>
  <si>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</si>
  <si>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</si>
  <si>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</si>
  <si>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</si>
  <si>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</si>
  <si>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</si>
  <si>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</si>
  <si>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</si>
  <si>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</si>
  <si>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</si>
  <si>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</si>
  <si>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</si>
  <si>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</si>
  <si>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</si>
  <si>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</si>
  <si>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</si>
  <si>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</si>
  <si>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</si>
  <si>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</si>
  <si>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</si>
  <si>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</si>
  <si>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</si>
  <si>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</si>
  <si>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</si>
  <si>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</si>
  <si>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</si>
  <si>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</si>
  <si>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</si>
  <si>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</si>
  <si>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</si>
  <si>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</si>
  <si>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</si>
  <si>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</si>
  <si>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</si>
  <si>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</si>
  <si>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</si>
  <si>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</si>
  <si>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</si>
  <si>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</si>
  <si>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</si>
  <si>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</si>
  <si>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</si>
  <si>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</si>
  <si>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</si>
  <si>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</si>
  <si>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</si>
  <si>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</si>
  <si>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</si>
  <si>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</si>
  <si>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</si>
  <si>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</si>
  <si>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</si>
  <si>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</si>
  <si>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</si>
  <si>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</si>
  <si>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</si>
  <si>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</si>
  <si>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</si>
  <si>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</si>
  <si>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</si>
  <si>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</si>
  <si>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</si>
  <si>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</si>
  <si>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</si>
  <si>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</si>
  <si>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</si>
  <si>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</si>
  <si>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</si>
  <si>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</si>
  <si>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</si>
  <si>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</si>
  <si>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</si>
  <si>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</si>
  <si>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</si>
  <si>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</si>
  <si>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</si>
  <si>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</si>
  <si>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</si>
  <si>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</si>
  <si>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</si>
  <si>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</si>
  <si>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</si>
  <si>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</si>
  <si>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</si>
  <si>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</si>
  <si>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</si>
  <si>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</si>
  <si>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</si>
  <si>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</si>
  <si>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</si>
  <si>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</si>
  <si>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</si>
  <si>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</si>
  <si>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</si>
  <si>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</si>
  <si>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</si>
  <si>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</si>
  <si>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</si>
  <si>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</si>
  <si>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</si>
  <si>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</si>
  <si>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</si>
  <si>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</si>
  <si>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</si>
  <si>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</si>
  <si>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</si>
  <si>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</si>
  <si>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</si>
  <si>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</si>
  <si>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</si>
  <si>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</si>
  <si>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</si>
  <si>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</si>
  <si>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</si>
  <si>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</si>
  <si>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</si>
  <si>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</si>
  <si>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</si>
  <si>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</si>
  <si>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</si>
  <si>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</si>
  <si>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</si>
  <si>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</si>
  <si>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</si>
  <si>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</si>
  <si>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</si>
  <si>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</si>
  <si>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</si>
  <si>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</si>
  <si>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</si>
  <si>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</si>
  <si>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</si>
  <si>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</si>
  <si>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</si>
  <si>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</si>
  <si>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</si>
  <si>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</si>
  <si>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</si>
  <si>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</si>
  <si>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</si>
  <si>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</si>
  <si>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</si>
  <si>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</si>
  <si>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</si>
  <si>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</si>
  <si>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</si>
  <si>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</si>
  <si>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</si>
  <si>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</si>
  <si>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</si>
  <si>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</si>
  <si>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</si>
  <si>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</si>
  <si>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</si>
  <si>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</si>
  <si>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</si>
  <si>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</si>
  <si>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</si>
  <si>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</si>
  <si>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</si>
  <si>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</si>
  <si>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</si>
  <si>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</si>
  <si>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</si>
  <si>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</si>
  <si>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</si>
  <si>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</si>
  <si>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</si>
  <si>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</si>
  <si>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</si>
  <si>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</si>
  <si>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</si>
  <si>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</si>
  <si>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</si>
  <si>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</si>
  <si>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</si>
  <si>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</si>
  <si>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</si>
  <si>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</si>
  <si>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</si>
  <si>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</si>
  <si>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</si>
  <si>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</si>
  <si>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</si>
  <si>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</si>
  <si>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</si>
  <si>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</si>
  <si>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</si>
  <si>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</si>
  <si>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</si>
  <si>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</si>
  <si>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</si>
  <si>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</si>
  <si>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</si>
  <si>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</si>
  <si>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</si>
  <si>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</si>
  <si>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</si>
  <si>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</si>
  <si>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</si>
  <si>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</si>
  <si>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</si>
  <si>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</si>
  <si>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</si>
  <si>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</si>
  <si>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</si>
  <si>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</si>
  <si>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</si>
  <si>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</si>
  <si>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</si>
  <si>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</si>
  <si>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</si>
  <si>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</si>
  <si>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</si>
  <si>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</si>
  <si>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</si>
  <si>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</si>
  <si>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</si>
  <si>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</si>
  <si>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</si>
  <si>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</si>
  <si>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</si>
  <si>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</si>
  <si>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</si>
  <si>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</si>
  <si>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</si>
  <si>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</si>
  <si>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</si>
  <si>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</si>
  <si>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</si>
  <si>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</si>
  <si>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</si>
  <si>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</si>
  <si>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</si>
  <si>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</si>
  <si>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</si>
  <si>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</si>
  <si>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</si>
  <si>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</si>
  <si>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</si>
  <si>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</si>
  <si>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</si>
  <si>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</si>
  <si>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</si>
  <si>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</si>
  <si>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</si>
  <si>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</si>
  <si>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</si>
  <si>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</si>
  <si>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</si>
  <si>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</si>
  <si>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</si>
  <si>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</si>
  <si>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</si>
  <si>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</si>
  <si>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</si>
  <si>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</si>
  <si>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</si>
  <si>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</si>
  <si>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</si>
  <si>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</si>
  <si>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</si>
  <si>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</si>
  <si>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</si>
  <si>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</si>
  <si>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</si>
  <si>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</si>
  <si>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</si>
  <si>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</si>
  <si>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</si>
  <si>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</si>
  <si>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</si>
  <si>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</si>
  <si>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</si>
  <si>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</si>
  <si>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</si>
  <si>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</si>
  <si>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</si>
  <si>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</si>
  <si>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</si>
  <si>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</si>
  <si>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</si>
  <si>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</si>
  <si>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</si>
  <si>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</si>
  <si>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</si>
  <si>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</si>
  <si>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</si>
  <si>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</si>
  <si>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</si>
  <si>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</si>
  <si>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</si>
  <si>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</si>
  <si>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</si>
  <si>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</si>
  <si>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</si>
  <si>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</si>
  <si>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</si>
  <si>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</si>
  <si>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</si>
  <si>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</si>
  <si>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</si>
  <si>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</si>
  <si>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</si>
  <si>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</si>
  <si>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</si>
  <si>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</si>
  <si>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</si>
  <si>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</si>
  <si>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</si>
  <si>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</si>
  <si>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</si>
  <si>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</si>
  <si>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</si>
  <si>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</si>
  <si>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</si>
  <si>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</si>
  <si>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</si>
  <si>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</si>
  <si>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</si>
  <si>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</si>
  <si>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</si>
  <si>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</si>
  <si>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</si>
  <si>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</si>
  <si>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</si>
  <si>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</si>
  <si>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</si>
  <si>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</si>
  <si>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</si>
  <si>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</si>
  <si>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</si>
  <si>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</si>
  <si>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</si>
  <si>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</si>
  <si>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</si>
  <si>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</si>
  <si>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</si>
  <si>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</si>
  <si>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</si>
  <si>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</si>
  <si>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</si>
  <si>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</si>
  <si>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</si>
  <si>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</si>
  <si>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</si>
  <si>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</si>
  <si>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</si>
  <si>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</si>
  <si>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</si>
  <si>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</si>
  <si>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</si>
  <si>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</si>
  <si>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</si>
  <si>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</si>
  <si>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</si>
  <si>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</si>
  <si>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</si>
  <si>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</si>
  <si>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</si>
  <si>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</si>
  <si>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</si>
  <si>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</si>
  <si>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</si>
  <si>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</si>
  <si>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</si>
  <si>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</si>
  <si>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</si>
  <si>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</si>
  <si>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</si>
  <si>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</si>
  <si>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</si>
  <si>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</si>
  <si>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</si>
  <si>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</si>
  <si>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</si>
  <si>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</si>
  <si>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</si>
  <si>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</si>
  <si>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</si>
  <si>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</si>
  <si>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</si>
  <si>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</si>
  <si>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</si>
  <si>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</si>
  <si>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</si>
  <si>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</si>
  <si>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</si>
  <si>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</si>
  <si>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</si>
  <si>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</si>
  <si>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</si>
  <si>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</si>
  <si>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</si>
  <si>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</si>
  <si>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</si>
  <si>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</si>
  <si>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</si>
  <si>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</si>
  <si>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</si>
  <si>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</si>
  <si>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</si>
  <si>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</si>
  <si>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</si>
  <si>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</si>
  <si>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</si>
  <si>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</si>
  <si>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</si>
  <si>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</si>
  <si>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</si>
  <si>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</si>
  <si>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</si>
  <si>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</si>
  <si>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</si>
  <si>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</si>
  <si>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</si>
  <si>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</si>
  <si>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</si>
  <si>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</si>
  <si>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</si>
  <si>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</si>
  <si>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</si>
  <si>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</si>
  <si>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</si>
  <si>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</si>
  <si>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</si>
  <si>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</si>
  <si>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</si>
  <si>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</si>
  <si>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</si>
  <si>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</si>
  <si>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</si>
  <si>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</si>
  <si>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</si>
  <si>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</si>
  <si>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</si>
  <si>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</si>
  <si>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</si>
  <si>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</si>
  <si>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</si>
  <si>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</si>
  <si>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</si>
  <si>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</si>
  <si>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</si>
  <si>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</si>
  <si>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</si>
  <si>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</si>
  <si>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</si>
  <si>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</si>
  <si>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</si>
  <si>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</si>
  <si>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</si>
  <si>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</si>
  <si>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</si>
  <si>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</si>
  <si>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</si>
  <si>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</si>
  <si>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</si>
  <si>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</si>
  <si>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</si>
  <si>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</si>
  <si>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</si>
  <si>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</si>
  <si>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</si>
  <si>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</si>
  <si>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</si>
  <si>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</si>
  <si>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</si>
  <si>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</si>
  <si>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</si>
  <si>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</si>
  <si>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</si>
  <si>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</si>
  <si>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</si>
  <si>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</si>
  <si>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</si>
  <si>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</si>
  <si>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</si>
  <si>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</si>
  <si>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</si>
  <si>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</si>
  <si>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</si>
  <si>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</si>
  <si>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</si>
  <si>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</si>
  <si>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</si>
  <si>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</si>
  <si>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</si>
  <si>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</si>
  <si>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</si>
  <si>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</si>
  <si>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</si>
  <si>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</si>
  <si>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</si>
  <si>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</si>
  <si>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</si>
  <si>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</si>
  <si>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</si>
  <si>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</si>
  <si>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</si>
  <si>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</si>
  <si>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</si>
  <si>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</si>
  <si>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</si>
  <si>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</si>
  <si>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</si>
  <si>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</si>
  <si>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</si>
  <si>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</si>
  <si>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</si>
  <si>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</si>
  <si>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</si>
  <si>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</si>
  <si>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</si>
  <si>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</si>
  <si>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</si>
  <si>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</si>
  <si>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</si>
  <si>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</si>
  <si>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</si>
  <si>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</si>
  <si>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</si>
  <si>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</si>
  <si>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</si>
  <si>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</si>
  <si>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</si>
  <si>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</si>
  <si>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</si>
  <si>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</si>
  <si>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</si>
  <si>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</si>
  <si>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</si>
  <si>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</si>
  <si>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</si>
  <si>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</si>
  <si>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</si>
  <si>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</si>
  <si>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</si>
  <si>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</si>
  <si>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</si>
  <si>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</si>
  <si>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</si>
  <si>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</si>
  <si>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</si>
  <si>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</si>
  <si>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</si>
  <si>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</si>
  <si>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</si>
  <si>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</si>
  <si>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</si>
  <si>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</si>
  <si>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</si>
  <si>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</si>
  <si>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</si>
  <si>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</si>
  <si>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</si>
  <si>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</si>
  <si>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</si>
  <si>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</si>
  <si>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</si>
  <si>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</si>
  <si>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</si>
  <si>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</si>
  <si>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</si>
  <si>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</si>
  <si>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</si>
  <si>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</si>
  <si>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</si>
  <si>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</si>
  <si>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</si>
  <si>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</si>
  <si>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</si>
  <si>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</si>
  <si>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</si>
  <si>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</si>
  <si>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</si>
  <si>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</si>
  <si>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</si>
  <si>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</si>
  <si>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</si>
  <si>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</si>
  <si>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</si>
  <si>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</si>
  <si>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</si>
  <si>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</si>
  <si>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</si>
  <si>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</si>
  <si>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</si>
  <si>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</si>
  <si>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</si>
  <si>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</si>
  <si>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</si>
  <si>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</si>
  <si>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</si>
  <si>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</si>
  <si>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</si>
  <si>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</si>
  <si>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</si>
  <si>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</si>
  <si>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</si>
  <si>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</si>
  <si>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</si>
  <si>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</si>
  <si>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</si>
  <si>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</si>
  <si>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</si>
  <si>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</si>
  <si>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</si>
  <si>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</si>
  <si>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</si>
  <si>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</si>
  <si>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</si>
  <si>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</si>
  <si>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</si>
  <si>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</si>
  <si>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</si>
  <si>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</si>
  <si>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</si>
  <si>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</si>
  <si>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</si>
  <si>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</si>
  <si>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</si>
  <si>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</si>
  <si>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</si>
  <si>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</si>
  <si>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</si>
  <si>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</si>
  <si>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</si>
  <si>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</si>
  <si>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</si>
  <si>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</si>
  <si>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</si>
  <si>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</si>
  <si>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</si>
  <si>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</si>
  <si>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</si>
  <si>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</si>
  <si>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</si>
  <si>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</si>
  <si>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</si>
  <si>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</si>
  <si>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</si>
  <si>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</si>
  <si>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</si>
  <si>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</si>
  <si>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</si>
  <si>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</si>
  <si>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</si>
  <si>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</si>
  <si>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</si>
  <si>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</si>
  <si>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</si>
  <si>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</si>
  <si>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</si>
  <si>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</si>
  <si>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</si>
  <si>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</si>
  <si>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</si>
  <si>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</si>
  <si>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</si>
  <si>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</si>
  <si>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</si>
  <si>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</si>
  <si>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</si>
  <si>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</si>
  <si>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</si>
  <si>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</si>
  <si>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</si>
  <si>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</si>
  <si>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</si>
  <si>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</si>
  <si>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</si>
  <si>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</si>
  <si>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</si>
  <si>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</si>
  <si>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</si>
  <si>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</si>
  <si>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</si>
  <si>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</si>
  <si>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</si>
  <si>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</si>
  <si>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</si>
  <si>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</si>
  <si>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</si>
  <si>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</si>
  <si>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</si>
  <si>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</si>
  <si>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</si>
  <si>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</si>
  <si>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</si>
  <si>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</si>
  <si>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</si>
  <si>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</si>
  <si>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</si>
  <si>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</si>
  <si>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</si>
  <si>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</si>
  <si>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</si>
  <si>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</si>
  <si>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</si>
  <si>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</si>
  <si>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</si>
  <si>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</si>
  <si>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</si>
  <si>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</si>
  <si>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</si>
  <si>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</si>
  <si>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</si>
  <si>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</si>
  <si>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</si>
  <si>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</si>
  <si>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</si>
  <si>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</si>
  <si>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</si>
  <si>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</si>
  <si>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</si>
  <si>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</si>
  <si>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</si>
  <si>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</si>
  <si>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</si>
  <si>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</si>
  <si>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</si>
  <si>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</si>
  <si>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</si>
  <si>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</si>
  <si>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</si>
  <si>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</si>
  <si>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</si>
  <si>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</si>
  <si>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</si>
  <si>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</si>
  <si>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</si>
  <si>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</si>
  <si>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</si>
  <si>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</si>
  <si>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</si>
  <si>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</si>
  <si>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</si>
  <si>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</si>
  <si>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</si>
  <si>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</si>
  <si>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</si>
  <si>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</si>
  <si>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</si>
  <si>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</si>
  <si>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</si>
  <si>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</si>
  <si>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</si>
  <si>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</si>
  <si>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</si>
  <si>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</si>
  <si>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</si>
  <si>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</si>
  <si>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</si>
  <si>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</si>
  <si>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</si>
  <si>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</si>
  <si>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</si>
  <si>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</si>
  <si>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</si>
  <si>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</si>
  <si>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</si>
  <si>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</si>
  <si>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</si>
  <si>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</si>
  <si>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</si>
  <si>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</si>
  <si>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</si>
  <si>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</si>
  <si>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</si>
  <si>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</si>
  <si>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</si>
  <si>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</si>
  <si>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</si>
  <si>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</si>
  <si>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</si>
  <si>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</si>
  <si>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</si>
  <si>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</si>
  <si>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</si>
  <si>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</si>
  <si>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</si>
  <si>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</si>
  <si>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</si>
  <si>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</si>
  <si>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</si>
  <si>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</si>
  <si>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</si>
  <si>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</si>
  <si>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</si>
  <si>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</si>
  <si>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</si>
  <si>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</si>
  <si>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</si>
  <si>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</si>
  <si>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</si>
  <si>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</si>
  <si>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</si>
  <si>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</si>
  <si>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</si>
  <si>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</si>
  <si>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</si>
  <si>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</si>
  <si>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</si>
  <si>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</si>
  <si>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</si>
  <si>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</si>
  <si>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</si>
  <si>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</si>
  <si>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</si>
  <si>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</si>
  <si>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</si>
  <si>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</si>
  <si>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</si>
  <si>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</si>
  <si>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</si>
  <si>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</si>
  <si>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</si>
  <si>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</si>
  <si>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</si>
  <si>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</si>
  <si>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</si>
  <si>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</si>
  <si>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</si>
  <si>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</si>
  <si>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</si>
  <si>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</si>
  <si>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</si>
  <si>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</si>
  <si>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</si>
  <si>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</si>
  <si>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</si>
  <si>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</si>
  <si>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</si>
  <si>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</si>
  <si>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</si>
  <si>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</si>
  <si>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</si>
  <si>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</si>
  <si>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</si>
  <si>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</si>
  <si>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</si>
  <si>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</si>
  <si>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</si>
  <si>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</si>
  <si>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</si>
  <si>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</si>
  <si>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</si>
  <si>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</si>
  <si>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</si>
  <si>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</si>
  <si>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</si>
  <si>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</si>
  <si>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</si>
  <si>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</si>
  <si>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</si>
  <si>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</si>
  <si>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</si>
  <si>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</si>
  <si>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</si>
  <si>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</si>
  <si>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</si>
  <si>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</si>
  <si>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</si>
  <si>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</si>
  <si>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</si>
  <si>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</si>
  <si>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</si>
  <si>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</si>
  <si>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</si>
  <si>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</si>
  <si>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</si>
  <si>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</si>
  <si>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</si>
  <si>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</si>
  <si>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</si>
  <si>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</si>
  <si>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</si>
  <si>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</si>
  <si>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</si>
  <si>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</si>
  <si>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</si>
  <si>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</si>
  <si>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</si>
  <si>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</si>
  <si>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</si>
  <si>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</si>
  <si>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</si>
  <si>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</si>
  <si>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</si>
  <si>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</si>
  <si>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</si>
  <si>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</si>
  <si>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</si>
  <si>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</si>
  <si>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</si>
  <si>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</si>
  <si>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</si>
  <si>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</si>
  <si>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</si>
  <si>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</si>
  <si>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</si>
  <si>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</si>
  <si>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</si>
  <si>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</si>
  <si>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</si>
  <si>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</si>
  <si>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</si>
  <si>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</si>
  <si>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</si>
  <si>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</si>
  <si>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</si>
  <si>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</si>
  <si>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</si>
  <si>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</si>
  <si>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</si>
  <si>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</si>
  <si>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</si>
  <si>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</si>
  <si>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</si>
  <si>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</si>
  <si>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</si>
  <si>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</si>
  <si>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</si>
  <si>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</si>
  <si>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</si>
  <si>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</si>
  <si>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</si>
  <si>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</si>
  <si>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</si>
  <si>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</si>
  <si>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</si>
  <si>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</si>
  <si>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</si>
  <si>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</si>
  <si>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</si>
  <si>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</si>
  <si>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</si>
  <si>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</si>
  <si>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</si>
  <si>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</si>
  <si>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</si>
  <si>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</si>
  <si>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</si>
  <si>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</si>
  <si>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</si>
  <si>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</si>
  <si>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</si>
  <si>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</si>
  <si>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</si>
  <si>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</si>
  <si>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</si>
  <si>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</si>
  <si>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</si>
  <si>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</si>
  <si>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</si>
  <si>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</si>
  <si>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</si>
  <si>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</si>
  <si>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</si>
  <si>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</si>
  <si>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</si>
  <si>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</si>
  <si>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</si>
  <si>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</si>
  <si>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</si>
  <si>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</si>
  <si>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</si>
  <si>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</si>
  <si>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</si>
  <si>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</si>
  <si>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</si>
  <si>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</si>
  <si>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</si>
  <si>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</si>
  <si>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</si>
  <si>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</si>
  <si>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</si>
  <si>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</si>
  <si>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</si>
  <si>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</si>
  <si>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</si>
  <si>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</si>
  <si>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</si>
  <si>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</si>
  <si>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</si>
  <si>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</si>
  <si>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</si>
  <si>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</si>
  <si>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</si>
  <si>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</si>
  <si>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</si>
  <si>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</si>
  <si>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</si>
  <si>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</si>
  <si>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</si>
  <si>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</si>
  <si>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</si>
  <si>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</si>
  <si>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</si>
  <si>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</si>
  <si>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</si>
  <si>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</si>
  <si>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</si>
  <si>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</si>
  <si>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</si>
  <si>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</si>
  <si>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</si>
  <si>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</si>
  <si>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</si>
  <si>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</si>
  <si>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</si>
  <si>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</si>
  <si>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</si>
  <si>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</si>
  <si>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</si>
  <si>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</si>
  <si>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</si>
  <si>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</si>
  <si>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</si>
  <si>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</si>
  <si>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</si>
  <si>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</si>
  <si>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</si>
  <si>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</si>
  <si>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</si>
  <si>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</si>
  <si>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</si>
  <si>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</si>
  <si>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</si>
  <si>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</si>
  <si>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</si>
  <si>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</si>
  <si>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</si>
  <si>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</si>
  <si>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</si>
  <si>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</si>
  <si>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</si>
  <si>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</si>
  <si>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</si>
  <si>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</si>
  <si>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</si>
  <si>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</si>
  <si>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</si>
  <si>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</si>
  <si>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</si>
  <si>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</si>
  <si>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</si>
  <si>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</si>
  <si>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</si>
  <si>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</si>
  <si>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</si>
  <si>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</si>
  <si>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</si>
  <si>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</si>
  <si>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</si>
  <si>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</si>
  <si>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</si>
  <si>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</si>
  <si>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</si>
  <si>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</si>
  <si>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</si>
  <si>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</si>
  <si>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</si>
  <si>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</si>
  <si>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</si>
  <si>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</si>
  <si>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</si>
  <si>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</si>
  <si>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</si>
  <si>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</si>
  <si>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</si>
  <si>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</si>
  <si>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</si>
  <si>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</si>
  <si>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</si>
  <si>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</si>
  <si>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</si>
  <si>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</si>
  <si>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</si>
  <si>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</si>
  <si>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</si>
  <si>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</si>
  <si>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</si>
  <si>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</si>
  <si>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</si>
  <si>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</si>
  <si>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</si>
  <si>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</si>
  <si>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</si>
  <si>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</si>
  <si>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</si>
  <si>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</si>
  <si>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</si>
  <si>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</si>
  <si>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</si>
  <si>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</si>
  <si>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</si>
  <si>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</si>
  <si>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</si>
  <si>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</si>
  <si>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</si>
  <si>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</si>
  <si>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</si>
  <si>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</si>
  <si>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</si>
  <si>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</si>
  <si>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</si>
  <si>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</si>
  <si>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</si>
  <si>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</si>
  <si>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</si>
  <si>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</si>
  <si>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</si>
  <si>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</si>
  <si>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</si>
  <si>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</si>
  <si>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</si>
  <si>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</si>
  <si>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</si>
  <si>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</si>
  <si>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</si>
  <si>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</si>
  <si>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</si>
  <si>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</si>
  <si>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</si>
  <si>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</si>
  <si>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</si>
  <si>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</si>
  <si>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</si>
  <si>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</si>
  <si>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</si>
  <si>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</si>
  <si>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</si>
  <si>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</si>
  <si>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</si>
  <si>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</si>
  <si>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</si>
  <si>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</si>
  <si>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</si>
  <si>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</si>
  <si>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</si>
  <si>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</si>
  <si>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</si>
  <si>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</si>
  <si>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</si>
  <si>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</si>
  <si>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</si>
  <si>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</si>
  <si>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</si>
  <si>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</si>
  <si>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</si>
  <si>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</si>
  <si>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</si>
  <si>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</si>
  <si>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</si>
  <si>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</si>
  <si>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</si>
  <si>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</si>
  <si>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</si>
  <si>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</si>
  <si>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</si>
  <si>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</si>
  <si>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</si>
  <si>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</si>
  <si>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</si>
  <si>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</si>
  <si>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</si>
  <si>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</si>
  <si>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</si>
  <si>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</si>
  <si>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</si>
  <si>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</si>
  <si>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</si>
  <si>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</si>
  <si>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</si>
  <si>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</si>
  <si>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</si>
  <si>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</si>
  <si>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</si>
  <si>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</si>
  <si>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</si>
  <si>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</si>
  <si>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</si>
  <si>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</si>
  <si>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</si>
  <si>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</si>
  <si>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</si>
  <si>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</si>
  <si>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</si>
  <si>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</si>
  <si>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</si>
  <si>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</si>
  <si>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</si>
  <si>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</si>
  <si>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</si>
  <si>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</si>
  <si>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</si>
  <si>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</si>
  <si>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</si>
  <si>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</si>
  <si>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</si>
  <si>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</si>
  <si>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</si>
  <si>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</si>
  <si>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</si>
  <si>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</si>
  <si>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</si>
  <si>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</si>
  <si>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</si>
  <si>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</si>
  <si>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</si>
  <si>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</si>
  <si>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</si>
  <si>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</si>
  <si>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</si>
  <si>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</si>
  <si>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</si>
  <si>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</si>
  <si>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</si>
  <si>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</si>
  <si>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</si>
  <si>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</si>
  <si>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</si>
  <si>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</si>
  <si>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</si>
  <si>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</si>
  <si>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</si>
  <si>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</si>
  <si>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</si>
  <si>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</si>
  <si>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</si>
  <si>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</si>
  <si>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</si>
  <si>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</si>
  <si>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</si>
  <si>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</si>
  <si>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</si>
  <si>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</si>
  <si>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</si>
  <si>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</si>
  <si>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</si>
  <si>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</si>
  <si>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</si>
  <si>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</si>
  <si>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</si>
  <si>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</si>
  <si>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</si>
  <si>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</si>
  <si>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</si>
  <si>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</si>
  <si>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</si>
  <si>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</si>
  <si>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</si>
  <si>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</si>
  <si>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</si>
  <si>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</si>
  <si>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</si>
  <si>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</si>
  <si>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</si>
  <si>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</si>
  <si>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</si>
  <si>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</si>
  <si>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</si>
  <si>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</si>
  <si>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</si>
  <si>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</si>
  <si>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</si>
  <si>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</si>
  <si>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</si>
  <si>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</si>
  <si>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</si>
  <si>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</si>
  <si>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</si>
  <si>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</si>
  <si>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</si>
  <si>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</si>
  <si>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</si>
  <si>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</si>
  <si>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</si>
  <si>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</si>
  <si>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</si>
  <si>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</si>
  <si>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</si>
  <si>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</si>
  <si>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</si>
  <si>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</si>
  <si>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</si>
  <si>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</si>
  <si>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</si>
  <si>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</si>
  <si>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</si>
  <si>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</si>
  <si>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</si>
  <si>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</si>
  <si>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</si>
  <si>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</si>
  <si>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</si>
  <si>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</si>
  <si>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</si>
  <si>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</si>
  <si>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</si>
  <si>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</si>
  <si>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</si>
  <si>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</si>
  <si>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</si>
  <si>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</si>
  <si>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</si>
  <si>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</si>
  <si>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</si>
  <si>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</si>
  <si>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</si>
  <si>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</si>
  <si>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</si>
  <si>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</si>
  <si>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</si>
  <si>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</si>
  <si>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</si>
  <si>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</si>
  <si>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</si>
  <si>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</si>
  <si>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</si>
  <si>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</si>
  <si>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</si>
  <si>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</si>
  <si>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</si>
  <si>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</si>
  <si>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</si>
  <si>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</si>
  <si>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</si>
  <si>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</si>
  <si>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</si>
  <si>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</si>
  <si>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</si>
  <si>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</si>
  <si>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</si>
  <si>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</si>
  <si>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</si>
  <si>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</si>
  <si>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</si>
  <si>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</si>
  <si>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</si>
  <si>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</si>
  <si>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</si>
  <si>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</si>
  <si>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</si>
  <si>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</si>
  <si>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</si>
  <si>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</si>
  <si>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</si>
  <si>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</si>
  <si>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</si>
  <si>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</si>
  <si>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</si>
  <si>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</si>
  <si>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</si>
  <si>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</si>
  <si>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</si>
  <si>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</si>
  <si>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</si>
  <si>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</si>
  <si>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</si>
  <si>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</si>
  <si>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</si>
  <si>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</si>
  <si>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</si>
  <si>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</si>
  <si>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</si>
  <si>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</si>
  <si>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</si>
  <si>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</si>
  <si>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</si>
  <si>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</si>
  <si>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</si>
  <si>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</si>
  <si>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</si>
  <si>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</si>
  <si>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</si>
  <si>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</si>
  <si>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</si>
  <si>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</si>
  <si>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</si>
  <si>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</si>
  <si>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</si>
  <si>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</si>
  <si>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</si>
  <si>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</si>
  <si>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</si>
  <si>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</si>
  <si>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</si>
  <si>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</si>
  <si>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</si>
  <si>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</si>
  <si>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</si>
  <si>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</si>
  <si>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</si>
  <si>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</si>
  <si>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</si>
  <si>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</si>
  <si>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</si>
  <si>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</si>
  <si>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</si>
  <si>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</si>
  <si>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</si>
  <si>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</si>
  <si>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</si>
  <si>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</si>
  <si>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</si>
  <si>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</si>
  <si>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</si>
  <si>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</si>
  <si>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</si>
  <si>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</si>
  <si>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</si>
  <si>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</si>
  <si>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</si>
  <si>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</si>
  <si>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</si>
  <si>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</si>
  <si>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</si>
  <si>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</si>
  <si>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</si>
  <si>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</si>
  <si>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</si>
  <si>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</si>
  <si>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</si>
  <si>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</si>
  <si>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</si>
  <si>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</si>
  <si>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</si>
  <si>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</si>
  <si>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</si>
  <si>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</si>
  <si>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</si>
  <si>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</si>
  <si>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</si>
  <si>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</si>
  <si>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</si>
  <si>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</si>
  <si>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</si>
  <si>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</si>
  <si>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</si>
  <si>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</si>
  <si>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</si>
  <si>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</si>
  <si>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</si>
  <si>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</si>
  <si>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</si>
  <si>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</si>
  <si>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</si>
  <si>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</si>
  <si>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</si>
  <si>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</si>
  <si>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</si>
  <si>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</si>
  <si>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</si>
  <si>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</si>
  <si>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</si>
  <si>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</si>
  <si>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</si>
  <si>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</si>
  <si>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</si>
  <si>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</si>
  <si>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</si>
  <si>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</si>
  <si>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</si>
  <si>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</si>
  <si>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</si>
  <si>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</si>
  <si>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</si>
  <si>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</si>
  <si>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</si>
  <si>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</si>
  <si>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</si>
  <si>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</si>
  <si>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</si>
  <si>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</si>
  <si>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</si>
  <si>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</si>
  <si>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</si>
  <si>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</si>
  <si>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</si>
  <si>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</si>
  <si>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</si>
  <si>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</si>
  <si>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</si>
  <si>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</si>
  <si>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</si>
  <si>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</si>
  <si>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</si>
  <si>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</si>
  <si>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</si>
  <si>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</si>
  <si>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</si>
  <si>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</si>
  <si>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</si>
  <si>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</si>
  <si>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</si>
  <si>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</si>
  <si>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</si>
  <si>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</si>
  <si>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</si>
  <si>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</si>
  <si>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</si>
  <si>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</si>
  <si>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</si>
  <si>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</si>
  <si>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</si>
  <si>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</si>
  <si>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</si>
  <si>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</si>
  <si>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</si>
  <si>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</si>
  <si>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</si>
  <si>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</si>
  <si>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</si>
  <si>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</si>
  <si>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</si>
  <si>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</si>
  <si>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</si>
  <si>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</si>
  <si>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</si>
  <si>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</si>
  <si>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</si>
  <si>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</si>
  <si>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</si>
  <si>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</si>
  <si>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</si>
  <si>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</si>
  <si>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</si>
  <si>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</si>
  <si>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</si>
  <si>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</si>
  <si>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</si>
  <si>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</si>
  <si>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</si>
  <si>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</si>
  <si>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</si>
  <si>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</si>
  <si>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</si>
  <si>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</si>
  <si>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</si>
  <si>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</si>
  <si>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</si>
  <si>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</si>
  <si>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</si>
  <si>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</si>
  <si>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</si>
  <si>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</si>
  <si>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</si>
  <si>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</si>
  <si>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</si>
  <si>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</si>
  <si>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</si>
  <si>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</si>
  <si>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</si>
  <si>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</si>
  <si>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</si>
  <si>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</si>
  <si>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</si>
  <si>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</si>
  <si>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</si>
  <si>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</si>
  <si>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</si>
  <si>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</si>
  <si>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</si>
  <si>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</si>
  <si>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</si>
  <si>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</si>
  <si>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</si>
  <si>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</si>
  <si>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</si>
  <si>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</si>
  <si>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</si>
  <si>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</si>
  <si>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</si>
  <si>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</si>
  <si>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</si>
  <si>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</si>
  <si>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</si>
  <si>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</si>
  <si>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</si>
  <si>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</si>
  <si>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</si>
  <si>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</si>
  <si>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</si>
  <si>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</si>
  <si>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</si>
  <si>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</si>
  <si>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</si>
  <si>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</si>
  <si>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</si>
  <si>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</si>
  <si>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</si>
  <si>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</si>
  <si>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</si>
  <si>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</si>
  <si>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</si>
  <si>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</si>
  <si>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</si>
  <si>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</si>
  <si>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</si>
  <si>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</si>
  <si>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</si>
  <si>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</si>
  <si>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</si>
  <si>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</si>
  <si>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</si>
  <si>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</si>
  <si>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</si>
  <si>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</si>
  <si>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</si>
  <si>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</si>
  <si>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</si>
  <si>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</si>
  <si>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</si>
  <si>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</si>
  <si>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</si>
  <si>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</si>
  <si>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</si>
  <si>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</si>
  <si>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</si>
  <si>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</si>
  <si>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</si>
  <si>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</si>
  <si>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</si>
  <si>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</si>
  <si>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</si>
  <si>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</si>
  <si>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</si>
  <si>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</si>
  <si>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</si>
  <si>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</si>
  <si>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</si>
  <si>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</si>
  <si>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</si>
  <si>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</si>
  <si>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</si>
  <si>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</si>
  <si>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</si>
  <si>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</si>
  <si>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</si>
  <si>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</si>
  <si>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</si>
  <si>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</si>
  <si>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</si>
  <si>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</si>
  <si>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</si>
  <si>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</si>
  <si>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</si>
  <si>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</si>
  <si>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</si>
  <si>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</si>
  <si>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</si>
  <si>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</si>
  <si>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</si>
  <si>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</si>
  <si>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</si>
  <si>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</si>
  <si>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</si>
  <si>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</si>
  <si>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</si>
  <si>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</si>
  <si>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</si>
  <si>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</si>
  <si>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</si>
  <si>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</si>
  <si>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</si>
  <si>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</si>
  <si>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</si>
  <si>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</si>
  <si>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</si>
  <si>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</si>
  <si>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</si>
  <si>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</si>
  <si>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</si>
  <si>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</si>
  <si>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</si>
  <si>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</si>
  <si>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</si>
  <si>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</si>
  <si>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</si>
  <si>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</si>
  <si>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</si>
  <si>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</si>
  <si>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</si>
  <si>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</si>
  <si>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</si>
  <si>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</si>
  <si>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</si>
  <si>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</si>
  <si>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</si>
  <si>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</si>
  <si>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</si>
  <si>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</si>
  <si>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</si>
  <si>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</si>
  <si>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</si>
  <si>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</si>
  <si>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</si>
  <si>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</si>
  <si>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</si>
  <si>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</si>
  <si>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</si>
  <si>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</si>
  <si>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</si>
  <si>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</si>
  <si>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</si>
  <si>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</si>
  <si>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</si>
  <si>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</si>
  <si>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</si>
  <si>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</si>
  <si>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</si>
  <si>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</si>
  <si>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</si>
  <si>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</si>
  <si>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</si>
  <si>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</si>
  <si>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</si>
  <si>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</si>
  <si>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</si>
  <si>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</si>
  <si>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</si>
  <si>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</si>
  <si>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</si>
  <si>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</si>
  <si>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</si>
  <si>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</si>
  <si>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</si>
  <si>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</si>
  <si>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</si>
  <si>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</si>
  <si>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</si>
  <si>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</si>
  <si>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</si>
  <si>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</si>
  <si>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</si>
  <si>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</si>
  <si>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</si>
  <si>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</si>
  <si>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</si>
  <si>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</si>
  <si>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</si>
  <si>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</si>
  <si>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</si>
  <si>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</si>
  <si>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</si>
  <si>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</si>
  <si>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</si>
  <si>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</si>
  <si>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</si>
  <si>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</si>
  <si>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</si>
  <si>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</si>
  <si>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</si>
  <si>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</si>
  <si>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</si>
  <si>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</si>
  <si>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</si>
  <si>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</si>
  <si>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</si>
  <si>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</si>
  <si>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</si>
  <si>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</si>
  <si>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</si>
  <si>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</si>
  <si>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</si>
  <si>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</si>
  <si>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</si>
  <si>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</si>
  <si>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</si>
  <si>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</si>
  <si>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</si>
  <si>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</si>
  <si>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</si>
  <si>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</si>
  <si>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</si>
  <si>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</si>
  <si>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</si>
  <si>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</si>
  <si>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</si>
  <si>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</si>
  <si>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</si>
  <si>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</si>
  <si>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</si>
  <si>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</si>
  <si>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</si>
  <si>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</si>
  <si>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</si>
  <si>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</si>
  <si>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</si>
  <si>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</si>
  <si>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</si>
  <si>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</si>
  <si>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</si>
  <si>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</si>
  <si>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</si>
  <si>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</si>
  <si>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</si>
  <si>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</si>
  <si>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</si>
  <si>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</si>
  <si>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</si>
  <si>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</si>
  <si>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</si>
  <si>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</si>
  <si>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</si>
  <si>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</si>
  <si>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</si>
  <si>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</si>
  <si>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</si>
  <si>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</si>
  <si>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</si>
  <si>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</si>
  <si>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</si>
  <si>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</si>
  <si>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</si>
  <si>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</si>
  <si>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</si>
  <si>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</si>
  <si>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</si>
  <si>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</si>
  <si>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</si>
  <si>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</si>
  <si>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</si>
  <si>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</si>
  <si>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</si>
  <si>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</si>
  <si>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</si>
  <si>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</si>
  <si>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</si>
  <si>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</si>
  <si>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</si>
  <si>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</si>
  <si>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</si>
  <si>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</si>
  <si>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</si>
  <si>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</si>
  <si>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</si>
  <si>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</si>
  <si>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</si>
  <si>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</si>
  <si>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</si>
  <si>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</si>
  <si>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</si>
  <si>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</si>
  <si>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</si>
  <si>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</si>
  <si>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</si>
  <si>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</si>
  <si>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</si>
  <si>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</si>
  <si>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</si>
  <si>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</si>
  <si>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</si>
  <si>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</si>
  <si>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</si>
  <si>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</si>
  <si>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</si>
  <si>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</si>
  <si>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</si>
  <si>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</si>
  <si>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</si>
  <si>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</si>
  <si>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</si>
  <si>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</si>
  <si>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</si>
  <si>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</si>
  <si>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</si>
  <si>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</si>
  <si>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</si>
  <si>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</si>
  <si>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</si>
  <si>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</si>
  <si>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</si>
  <si>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</si>
  <si>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</si>
  <si>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</si>
  <si>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</si>
  <si>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</si>
  <si>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</si>
  <si>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</si>
  <si>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</si>
  <si>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</si>
  <si>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</si>
  <si>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</si>
  <si>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</si>
  <si>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</si>
  <si>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</si>
  <si>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</si>
  <si>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</si>
  <si>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</si>
  <si>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</si>
  <si>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</si>
  <si>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</si>
  <si>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</si>
  <si>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</si>
  <si>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</si>
  <si>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</si>
  <si>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</si>
  <si>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</si>
  <si>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</si>
  <si>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</si>
  <si>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</si>
  <si>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</si>
  <si>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</si>
  <si>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</si>
  <si>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</si>
  <si>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</si>
  <si>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</si>
  <si>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</si>
  <si>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</si>
  <si>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</si>
  <si>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</si>
  <si>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</si>
  <si>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</si>
  <si>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</si>
  <si>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</si>
  <si>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</si>
  <si>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</si>
  <si>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</si>
  <si>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</si>
  <si>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</si>
  <si>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</si>
  <si>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</si>
  <si>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</si>
  <si>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</si>
  <si>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</si>
  <si>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</si>
  <si>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</si>
  <si>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</si>
  <si>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</si>
  <si>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</si>
  <si>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</si>
  <si>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</si>
  <si>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</si>
  <si>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</si>
  <si>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</si>
  <si>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</si>
  <si>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</si>
  <si>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</si>
  <si>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</si>
  <si>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</si>
  <si>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</si>
  <si>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</si>
  <si>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</si>
  <si>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</si>
  <si>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</si>
  <si>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</si>
  <si>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</si>
  <si>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</si>
  <si>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</si>
  <si>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</si>
  <si>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</si>
  <si>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</si>
  <si>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</si>
  <si>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</si>
  <si>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</si>
  <si>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</si>
  <si>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</si>
  <si>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</si>
  <si>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</si>
  <si>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</si>
  <si>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</si>
  <si>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</si>
  <si>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</si>
  <si>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</si>
  <si>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</si>
  <si>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</si>
  <si>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</si>
  <si>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</si>
  <si>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</si>
  <si>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</si>
  <si>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</si>
  <si>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</si>
  <si>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</si>
  <si>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</si>
  <si>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</si>
  <si>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</si>
  <si>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</si>
  <si>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</si>
  <si>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</si>
  <si>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</si>
  <si>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</si>
  <si>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</si>
  <si>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</si>
  <si>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</si>
  <si>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</si>
  <si>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</si>
  <si>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</si>
  <si>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</si>
  <si>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</si>
  <si>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</si>
  <si>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</si>
  <si>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</si>
  <si>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</si>
  <si>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</si>
  <si>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</si>
  <si>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</si>
  <si>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</si>
  <si>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</si>
  <si>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</si>
  <si>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</si>
  <si>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</si>
  <si>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</si>
  <si>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</si>
  <si>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</si>
  <si>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</si>
  <si>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</si>
  <si>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</si>
  <si>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</si>
  <si>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</si>
  <si>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</si>
  <si>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</si>
  <si>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</si>
  <si>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</si>
  <si>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</si>
  <si>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</si>
  <si>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</si>
  <si>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</si>
  <si>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</si>
  <si>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</si>
  <si>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</si>
  <si>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</si>
  <si>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</si>
  <si>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</si>
  <si>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</si>
  <si>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</si>
  <si>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</si>
  <si>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</si>
  <si>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</si>
  <si>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</si>
  <si>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</si>
  <si>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</si>
  <si>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</si>
  <si>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</si>
  <si>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</si>
  <si>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</si>
  <si>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</si>
  <si>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</si>
  <si>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</si>
  <si>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</si>
  <si>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</si>
  <si>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</si>
  <si>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</si>
  <si>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</si>
  <si>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</si>
  <si>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</si>
  <si>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</si>
  <si>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</si>
  <si>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</si>
  <si>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</si>
  <si>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</si>
  <si>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</si>
  <si>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</si>
  <si>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</si>
  <si>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</si>
  <si>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</si>
  <si>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</si>
  <si>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</si>
  <si>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</si>
  <si>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</si>
  <si>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</si>
  <si>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</si>
  <si>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</si>
  <si>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</si>
  <si>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</si>
  <si>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</si>
  <si>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</si>
  <si>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</si>
  <si>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</si>
  <si>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</si>
  <si>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</si>
  <si>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</si>
  <si>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</si>
  <si>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</si>
  <si>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</si>
  <si>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</si>
  <si>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</si>
  <si>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</si>
  <si>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</si>
  <si>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</si>
  <si>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</si>
  <si>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</si>
  <si>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</si>
  <si>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</si>
  <si>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</si>
  <si>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</si>
  <si>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</si>
  <si>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</si>
  <si>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</si>
  <si>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</si>
  <si>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</si>
  <si>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</si>
  <si>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</si>
  <si>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</si>
  <si>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</si>
  <si>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</si>
  <si>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</si>
  <si>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</si>
  <si>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</si>
  <si>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</si>
  <si>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</si>
  <si>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</si>
  <si>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</si>
  <si>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</si>
  <si>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</si>
  <si>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</si>
  <si>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</si>
  <si>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</si>
  <si>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</si>
  <si>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</si>
  <si>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</si>
  <si>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</si>
  <si>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</si>
  <si>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</si>
  <si>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</si>
  <si>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</si>
  <si>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</si>
  <si>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</si>
  <si>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</si>
  <si>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</si>
  <si>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</si>
  <si>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</si>
  <si>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</si>
  <si>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</si>
  <si>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</si>
  <si>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</si>
  <si>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</si>
  <si>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</si>
  <si>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</si>
  <si>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</si>
  <si>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</si>
  <si>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</si>
  <si>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</si>
  <si>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</si>
  <si>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</si>
  <si>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</si>
  <si>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</si>
  <si>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</si>
  <si>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</si>
  <si>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</si>
  <si>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</si>
  <si>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</si>
  <si>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</si>
  <si>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</si>
  <si>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</si>
  <si>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</si>
  <si>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</si>
  <si>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</si>
  <si>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</si>
  <si>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</si>
  <si>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</si>
  <si>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</si>
  <si>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</si>
  <si>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</si>
  <si>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</si>
  <si>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</si>
  <si>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</si>
  <si>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</si>
  <si>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</si>
  <si>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</si>
  <si>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</si>
  <si>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</si>
  <si>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</si>
  <si>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</si>
  <si>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</si>
  <si>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</si>
  <si>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</si>
  <si>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</si>
  <si>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</si>
  <si>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</si>
  <si>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</si>
  <si>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</si>
  <si>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</si>
  <si>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</si>
  <si>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</si>
  <si>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</si>
  <si>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</si>
  <si>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</si>
  <si>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</si>
  <si>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</si>
  <si>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</si>
  <si>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</si>
  <si>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</si>
  <si>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</si>
  <si>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</si>
  <si>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</si>
  <si>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</si>
  <si>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</si>
  <si>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</si>
  <si>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</si>
  <si>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</si>
  <si>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</si>
  <si>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</si>
  <si>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</si>
  <si>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</si>
  <si>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</si>
  <si>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</si>
  <si>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</si>
  <si>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</si>
  <si>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</si>
  <si>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</si>
  <si>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</si>
  <si>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</si>
  <si>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</si>
  <si>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</si>
  <si>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</si>
  <si>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</si>
  <si>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</si>
  <si>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</si>
  <si>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</si>
  <si>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</si>
  <si>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</si>
  <si>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</si>
  <si>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</si>
  <si>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</si>
  <si>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</si>
  <si>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</si>
  <si>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</si>
  <si>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</si>
  <si>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</si>
  <si>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</si>
  <si>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</si>
  <si>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</si>
  <si>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</si>
  <si>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</si>
  <si>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</si>
  <si>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</si>
  <si>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</si>
  <si>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</si>
  <si>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</si>
  <si>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</si>
  <si>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</si>
  <si>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</si>
  <si>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</si>
  <si>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</si>
  <si>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</si>
  <si>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</si>
  <si>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</si>
  <si>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</si>
  <si>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</si>
  <si>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</si>
  <si>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</si>
  <si>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</si>
  <si>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</si>
  <si>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</si>
  <si>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</si>
  <si>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</si>
  <si>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</si>
  <si>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</si>
  <si>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</si>
  <si>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</si>
  <si>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</si>
  <si>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</si>
  <si>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</si>
  <si>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</si>
  <si>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</si>
  <si>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</si>
  <si>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</si>
  <si>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</si>
  <si>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</si>
  <si>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</si>
  <si>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</si>
  <si>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</si>
  <si>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</si>
  <si>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</si>
  <si>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</si>
  <si>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</si>
  <si>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</si>
  <si>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</si>
  <si>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</si>
  <si>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</si>
  <si>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</si>
  <si>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</si>
  <si>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</si>
  <si>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</si>
  <si>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</si>
  <si>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</si>
  <si>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</si>
  <si>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</si>
  <si>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</si>
  <si>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</si>
  <si>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</si>
  <si>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</si>
  <si>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</si>
  <si>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</si>
  <si>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</si>
  <si>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</si>
  <si>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</si>
  <si>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</si>
  <si>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</si>
  <si>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</si>
  <si>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</si>
  <si>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</si>
  <si>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</si>
  <si>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</si>
  <si>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</si>
  <si>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</si>
  <si>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</si>
  <si>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</si>
  <si>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</si>
  <si>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</si>
  <si>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</si>
  <si>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</si>
  <si>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</si>
  <si>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</si>
  <si>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</si>
  <si>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</si>
  <si>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</si>
  <si>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</si>
  <si>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</si>
  <si>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</si>
  <si>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</si>
  <si>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</si>
  <si>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</si>
  <si>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</si>
  <si>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</si>
  <si>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</si>
  <si>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</si>
  <si>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</si>
  <si>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</si>
  <si>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</si>
  <si>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</si>
  <si>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</si>
  <si>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</si>
  <si>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</si>
  <si>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</si>
  <si>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</si>
  <si>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</si>
  <si>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</si>
  <si>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</si>
  <si>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</si>
  <si>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</si>
  <si>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</si>
  <si>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</si>
  <si>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</si>
  <si>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</si>
  <si>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</si>
  <si>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</si>
  <si>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</si>
  <si>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</si>
  <si>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</si>
  <si>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</si>
  <si>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</si>
  <si>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</si>
  <si>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</si>
  <si>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</si>
  <si>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</si>
  <si>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</si>
  <si>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</si>
  <si>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</si>
  <si>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</si>
  <si>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</si>
  <si>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</si>
  <si>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</si>
  <si>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</si>
  <si>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</si>
  <si>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</si>
  <si>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</si>
  <si>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</si>
  <si>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</si>
  <si>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</si>
  <si>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</si>
  <si>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</si>
  <si>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</si>
  <si>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</si>
  <si>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</si>
  <si>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</si>
  <si>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</si>
  <si>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</si>
  <si>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</si>
  <si>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</si>
  <si>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</si>
  <si>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</si>
  <si>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</si>
  <si>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</si>
  <si>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</si>
  <si>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</si>
  <si>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</si>
  <si>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</si>
  <si>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</si>
  <si>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</si>
  <si>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</si>
  <si>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</si>
  <si>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</si>
  <si>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</si>
  <si>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</si>
  <si>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</si>
  <si>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</si>
  <si>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</si>
  <si>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</si>
  <si>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</si>
  <si>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</si>
  <si>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</si>
  <si>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</si>
  <si>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</si>
  <si>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</si>
  <si>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</si>
  <si>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</si>
  <si>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</si>
  <si>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</si>
  <si>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</si>
  <si>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</si>
  <si>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</si>
  <si>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</si>
  <si>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</si>
  <si>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</si>
  <si>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</si>
  <si>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</si>
  <si>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</si>
  <si>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</si>
  <si>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</si>
  <si>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</si>
  <si>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</si>
  <si>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</si>
  <si>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</si>
  <si>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</si>
  <si>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</si>
  <si>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</si>
  <si>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</si>
  <si>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</si>
  <si>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</si>
  <si>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</si>
  <si>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</si>
  <si>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</si>
  <si>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</si>
  <si>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</si>
  <si>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</si>
  <si>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</si>
  <si>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</si>
  <si>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</si>
  <si>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</si>
  <si>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</si>
  <si>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</si>
  <si>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</si>
  <si>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</si>
  <si>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</si>
  <si>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</si>
  <si>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</si>
  <si>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</si>
  <si>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</si>
  <si>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</si>
  <si>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</si>
  <si>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</si>
  <si>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</si>
  <si>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</si>
  <si>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</si>
  <si>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</si>
  <si>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</si>
  <si>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</si>
  <si>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</si>
  <si>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</si>
  <si>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</si>
  <si>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</si>
  <si>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</si>
  <si>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</si>
  <si>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</si>
  <si>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</si>
  <si>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</si>
  <si>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</si>
  <si>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</si>
  <si>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</si>
  <si>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</si>
  <si>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</si>
  <si>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</si>
  <si>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</si>
  <si>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</si>
  <si>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</si>
  <si>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</si>
  <si>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</si>
  <si>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</si>
  <si>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</si>
  <si>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</si>
  <si>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</si>
  <si>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</si>
  <si>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</si>
  <si>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</si>
  <si>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</si>
  <si>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</si>
  <si>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</si>
  <si>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</si>
  <si>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</si>
  <si>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</si>
  <si>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</si>
  <si>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</si>
  <si>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</si>
  <si>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</si>
  <si>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</si>
  <si>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</si>
  <si>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</si>
  <si>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</si>
  <si>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</si>
  <si>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</si>
  <si>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</si>
  <si>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</si>
  <si>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</si>
  <si>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</si>
  <si>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</si>
  <si>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</si>
  <si>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</si>
  <si>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</si>
  <si>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</si>
  <si>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</si>
  <si>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</si>
  <si>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</si>
  <si>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</si>
  <si>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</si>
  <si>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</si>
  <si>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</si>
  <si>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</si>
  <si>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</si>
  <si>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</si>
  <si>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</si>
  <si>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</si>
  <si>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</si>
  <si>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</si>
  <si>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</si>
  <si>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</si>
  <si>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</si>
  <si>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</si>
  <si>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</si>
  <si>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</si>
  <si>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</si>
  <si>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</si>
  <si>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</si>
  <si>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</si>
  <si>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</si>
  <si>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</si>
  <si>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</si>
  <si>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</si>
  <si>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</si>
  <si>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</si>
  <si>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</si>
  <si>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</si>
  <si>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</si>
  <si>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</si>
  <si>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</si>
  <si>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</si>
  <si>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</si>
  <si>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</si>
  <si>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</si>
  <si>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</si>
  <si>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</si>
  <si>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</si>
  <si>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</si>
  <si>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</si>
  <si>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</si>
  <si>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</si>
  <si>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</si>
  <si>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</si>
  <si>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</si>
  <si>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</si>
  <si>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</si>
  <si>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</si>
  <si>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</si>
  <si>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</si>
  <si>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</si>
  <si>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</si>
  <si>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</si>
  <si>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</si>
  <si>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</si>
  <si>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</si>
  <si>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</si>
  <si>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</si>
  <si>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</si>
  <si>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</si>
  <si>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</si>
  <si>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</si>
  <si>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</si>
  <si>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</si>
  <si>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</si>
  <si>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</si>
  <si>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</si>
  <si>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</si>
  <si>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</si>
  <si>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</si>
  <si>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</si>
  <si>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</si>
  <si>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</si>
  <si>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</si>
  <si>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</si>
  <si>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</si>
  <si>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</si>
  <si>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</si>
  <si>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</si>
  <si>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</si>
  <si>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</si>
  <si>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</si>
  <si>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</si>
  <si>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</si>
  <si>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</si>
  <si>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</si>
  <si>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</si>
  <si>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</si>
  <si>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</si>
  <si>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</si>
  <si>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</si>
  <si>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</si>
  <si>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</si>
  <si>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</si>
  <si>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</si>
  <si>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</si>
  <si>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</si>
  <si>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</si>
  <si>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</si>
  <si>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</si>
  <si>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</si>
  <si>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</si>
  <si>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</si>
  <si>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</si>
  <si>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</si>
  <si>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</si>
  <si>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</si>
  <si>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</si>
  <si>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</si>
  <si>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</si>
  <si>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</si>
  <si>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</si>
  <si>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</si>
  <si>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</si>
  <si>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</si>
  <si>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</si>
  <si>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</si>
  <si>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</si>
  <si>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</si>
  <si>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</si>
  <si>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</si>
  <si>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</si>
  <si>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</si>
  <si>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</si>
  <si>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</si>
  <si>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</si>
  <si>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</si>
  <si>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</si>
  <si>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</si>
  <si>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</si>
  <si>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</si>
  <si>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</si>
  <si>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</si>
  <si>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</si>
  <si>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</si>
  <si>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</si>
  <si>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</si>
  <si>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</si>
  <si>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</si>
  <si>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</si>
  <si>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</si>
  <si>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</si>
  <si>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</si>
  <si>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</si>
  <si>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</si>
  <si>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</si>
  <si>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</si>
  <si>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</si>
  <si>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</si>
  <si>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</si>
  <si>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</si>
  <si>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</si>
  <si>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</si>
  <si>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</si>
  <si>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</si>
  <si>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</si>
  <si>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</si>
  <si>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</si>
  <si>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</si>
  <si>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</si>
  <si>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</si>
  <si>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</si>
  <si>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</si>
  <si>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</si>
  <si>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</si>
  <si>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</si>
  <si>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</si>
  <si>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</si>
  <si>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</si>
  <si>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</si>
  <si>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</si>
  <si>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</si>
  <si>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</si>
  <si>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</si>
  <si>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</si>
  <si>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</si>
  <si>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</si>
  <si>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</si>
  <si>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</si>
  <si>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</si>
  <si>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</si>
  <si>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</si>
  <si>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</si>
  <si>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</si>
  <si>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</si>
  <si>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</si>
  <si>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</si>
  <si>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</si>
  <si>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</si>
  <si>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</si>
  <si>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</si>
  <si>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</si>
  <si>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</si>
  <si>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</si>
  <si>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</si>
  <si>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</si>
  <si>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</si>
  <si>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</si>
  <si>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</si>
  <si>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</si>
  <si>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</si>
  <si>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</si>
  <si>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</si>
  <si>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</si>
  <si>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</si>
  <si>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</si>
  <si>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</si>
  <si>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</si>
  <si>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</si>
  <si>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</si>
  <si>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</si>
  <si>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</si>
  <si>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</si>
  <si>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</si>
  <si>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</si>
  <si>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</si>
  <si>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</si>
  <si>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</si>
  <si>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</si>
  <si>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</si>
  <si>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</si>
  <si>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</si>
  <si>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</si>
  <si>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</si>
  <si>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</si>
  <si>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</si>
  <si>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</si>
  <si>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</si>
  <si>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</si>
  <si>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</si>
  <si>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</si>
  <si>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</si>
  <si>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</si>
  <si>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</si>
  <si>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</si>
  <si>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</si>
  <si>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</si>
  <si>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</si>
  <si>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</si>
  <si>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</si>
  <si>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</si>
  <si>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</si>
  <si>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</si>
  <si>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</si>
  <si>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</si>
  <si>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</si>
  <si>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</si>
  <si>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</si>
  <si>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</si>
  <si>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</si>
  <si>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</si>
  <si>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</si>
  <si>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</si>
  <si>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</si>
  <si>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</si>
  <si>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</si>
  <si>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</si>
  <si>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</si>
  <si>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</si>
  <si>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</si>
  <si>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</si>
  <si>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</si>
  <si>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</si>
  <si>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</si>
  <si>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</si>
  <si>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</si>
  <si>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</si>
  <si>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</si>
  <si>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</si>
  <si>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</si>
  <si>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</si>
  <si>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</si>
  <si>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</si>
  <si>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</si>
  <si>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</si>
  <si>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</si>
  <si>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</si>
  <si>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</si>
  <si>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</si>
  <si>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</si>
  <si>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</si>
  <si>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</si>
  <si>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</si>
  <si>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</si>
  <si>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</si>
  <si>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</si>
  <si>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</si>
  <si>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</si>
  <si>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</si>
  <si>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</si>
  <si>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</si>
  <si>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</si>
  <si>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</si>
  <si>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</si>
  <si>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</si>
  <si>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</si>
  <si>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</si>
  <si>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</si>
  <si>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</si>
  <si>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</si>
  <si>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</si>
  <si>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</si>
  <si>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</si>
  <si>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</si>
  <si>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</si>
  <si>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</si>
  <si>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</si>
  <si>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</si>
  <si>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</si>
  <si>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</si>
  <si>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</si>
  <si>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</si>
  <si>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</si>
  <si>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</si>
  <si>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</si>
  <si>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</si>
  <si>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</si>
  <si>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</si>
  <si>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</si>
  <si>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</si>
  <si>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</si>
  <si>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</si>
  <si>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</si>
  <si>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</si>
  <si>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</si>
  <si>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</si>
  <si>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</si>
  <si>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</si>
  <si>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</si>
  <si>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</si>
  <si>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</si>
  <si>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</si>
  <si>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</si>
  <si>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</si>
  <si>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</si>
  <si>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</si>
  <si>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</si>
  <si>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</si>
  <si>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</si>
  <si>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</si>
  <si>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</si>
  <si>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</si>
  <si>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</si>
  <si>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</si>
  <si>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</si>
  <si>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</si>
  <si>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</si>
  <si>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</si>
  <si>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</si>
  <si>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</si>
  <si>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</si>
  <si>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</si>
  <si>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</si>
  <si>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</si>
  <si>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</si>
  <si>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</si>
  <si>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</si>
  <si>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</si>
  <si>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</si>
  <si>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</si>
  <si>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</si>
  <si>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</si>
  <si>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</si>
  <si>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</si>
  <si>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</si>
  <si>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</si>
  <si>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</si>
  <si>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</si>
  <si>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</si>
  <si>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</si>
  <si>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</si>
  <si>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</si>
  <si>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</si>
  <si>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</si>
  <si>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</si>
  <si>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</si>
  <si>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</si>
  <si>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</si>
  <si>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</si>
  <si>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</si>
  <si>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</si>
  <si>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</si>
  <si>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</si>
  <si>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</si>
  <si>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</si>
  <si>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</si>
  <si>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</si>
  <si>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</si>
  <si>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</si>
  <si>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</si>
  <si>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</si>
  <si>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</si>
  <si>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</si>
  <si>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</si>
  <si>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</si>
  <si>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</si>
  <si>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</si>
  <si>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</si>
  <si>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</si>
  <si>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</si>
  <si>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</si>
  <si>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</si>
  <si>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</si>
  <si>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</si>
  <si>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</si>
  <si>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</si>
  <si>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</si>
  <si>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</si>
  <si>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</si>
  <si>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</si>
  <si>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</si>
  <si>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</si>
  <si>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</si>
  <si>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</si>
  <si>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</si>
  <si>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</si>
  <si>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</si>
  <si>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</si>
  <si>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</si>
  <si>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</si>
  <si>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</si>
  <si>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</si>
  <si>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</si>
  <si>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</si>
  <si>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</si>
  <si>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</si>
  <si>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</si>
  <si>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</si>
  <si>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</si>
  <si>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</si>
  <si>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</si>
  <si>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</si>
  <si>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</si>
  <si>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</si>
  <si>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</si>
  <si>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</si>
  <si>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</si>
  <si>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</si>
  <si>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</si>
  <si>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</si>
  <si>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</si>
  <si>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</si>
  <si>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</si>
  <si>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</si>
  <si>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</si>
  <si>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</si>
  <si>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</si>
  <si>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</si>
  <si>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</si>
  <si>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</si>
  <si>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</si>
  <si>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</si>
  <si>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</si>
  <si>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</si>
  <si>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</si>
  <si>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</si>
  <si>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</si>
  <si>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</si>
  <si>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</si>
  <si>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</si>
  <si>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</si>
  <si>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</si>
  <si>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</si>
  <si>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</si>
  <si>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</si>
  <si>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</si>
  <si>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</si>
  <si>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</si>
  <si>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</si>
  <si>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</si>
  <si>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</si>
  <si>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</si>
  <si>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</si>
  <si>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</si>
  <si>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</si>
  <si>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</si>
  <si>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</si>
  <si>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</si>
  <si>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</si>
  <si>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</si>
  <si>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</si>
  <si>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</si>
  <si>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</si>
  <si>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</si>
  <si>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</si>
  <si>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</si>
  <si>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</si>
  <si>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</si>
  <si>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</si>
  <si>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</si>
  <si>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</si>
  <si>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</si>
  <si>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</si>
  <si>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</si>
  <si>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</si>
  <si>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</si>
  <si>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</si>
  <si>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</si>
  <si>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</si>
  <si>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</si>
  <si>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</si>
  <si>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</si>
  <si>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</si>
  <si>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</si>
  <si>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</si>
  <si>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</si>
  <si>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</si>
  <si>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</si>
  <si>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</si>
  <si>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</si>
  <si>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</si>
  <si>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</si>
  <si>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</si>
  <si>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</si>
  <si>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</si>
  <si>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</si>
  <si>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</si>
  <si>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</si>
  <si>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</si>
  <si>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</si>
  <si>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</si>
  <si>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</si>
  <si>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</si>
  <si>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</si>
  <si>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</si>
  <si>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</si>
  <si>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</si>
  <si>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</si>
  <si>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</si>
  <si>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</si>
  <si>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</si>
  <si>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</si>
  <si>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</si>
  <si>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</si>
  <si>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</si>
  <si>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</si>
  <si>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</si>
  <si>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</si>
  <si>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</si>
  <si>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</si>
  <si>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</si>
  <si>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</si>
  <si>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</si>
  <si>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</si>
  <si>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</si>
  <si>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</si>
  <si>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</si>
  <si>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</si>
  <si>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</si>
  <si>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</si>
  <si>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</si>
  <si>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</si>
  <si>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</si>
  <si>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</si>
  <si>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</si>
  <si>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</si>
  <si>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</si>
  <si>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</si>
  <si>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</si>
  <si>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</si>
  <si>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</si>
  <si>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</si>
  <si>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</si>
  <si>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</si>
  <si>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</si>
  <si>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</si>
  <si>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</si>
  <si>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</si>
  <si>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</si>
  <si>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</si>
  <si>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</si>
  <si>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</si>
  <si>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</si>
  <si>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</si>
  <si>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</si>
  <si>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</si>
  <si>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</si>
  <si>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</si>
  <si>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</si>
  <si>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</si>
  <si>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</si>
  <si>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</si>
  <si>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</si>
  <si>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</si>
  <si>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</si>
  <si>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</si>
  <si>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</si>
  <si>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</si>
  <si>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</si>
  <si>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</si>
  <si>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</si>
  <si>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</si>
  <si>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</si>
  <si>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</si>
  <si>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</si>
  <si>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</si>
  <si>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</si>
  <si>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</si>
  <si>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</si>
  <si>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</si>
  <si>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</si>
  <si>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</si>
  <si>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</si>
  <si>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</si>
  <si>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</si>
  <si>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</si>
  <si>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</si>
  <si>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</si>
  <si>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</si>
  <si>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</si>
  <si>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</si>
  <si>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</si>
  <si>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</si>
  <si>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</si>
  <si>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</si>
  <si>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</si>
  <si>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</si>
  <si>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</si>
  <si>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</si>
  <si>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</si>
  <si>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</si>
  <si>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</si>
  <si>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</si>
  <si>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</si>
  <si>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</si>
  <si>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</si>
  <si>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</si>
  <si>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</si>
  <si>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</si>
  <si>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</si>
  <si>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</si>
  <si>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</si>
  <si>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</si>
  <si>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</si>
  <si>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</si>
  <si>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</si>
  <si>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</si>
  <si>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</si>
  <si>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</si>
  <si>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</si>
  <si>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</si>
  <si>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</si>
  <si>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</si>
  <si>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</si>
  <si>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</si>
  <si>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</si>
  <si>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</si>
  <si>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</si>
  <si>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</si>
  <si>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</si>
  <si>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</si>
  <si>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</si>
  <si>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</si>
  <si>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</si>
  <si>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</si>
  <si>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</si>
  <si>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</si>
  <si>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</si>
  <si>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</si>
  <si>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</si>
  <si>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</si>
  <si>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</si>
  <si>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</si>
  <si>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</si>
  <si>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</si>
  <si>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</si>
  <si>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</si>
  <si>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</si>
  <si>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</si>
  <si>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</si>
  <si>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</si>
  <si>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</si>
  <si>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</si>
  <si>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</si>
  <si>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</si>
  <si>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</si>
  <si>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</si>
  <si>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</si>
  <si>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</si>
  <si>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</si>
  <si>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</si>
  <si>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</si>
  <si>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</si>
  <si>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</si>
  <si>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</si>
  <si>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</si>
  <si>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</si>
  <si>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</si>
  <si>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</si>
  <si>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</si>
  <si>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</si>
  <si>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</si>
  <si>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</si>
  <si>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</si>
  <si>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</si>
  <si>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</si>
  <si>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</si>
  <si>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</si>
  <si>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</si>
  <si>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</si>
  <si>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</si>
  <si>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</si>
  <si>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</si>
  <si>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</si>
  <si>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</si>
  <si>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</si>
  <si>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</si>
  <si>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</si>
  <si>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</si>
  <si>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</si>
  <si>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</si>
  <si>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</si>
  <si>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</si>
  <si>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</si>
  <si>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</si>
  <si>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</si>
  <si>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</si>
  <si>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</si>
  <si>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</si>
  <si>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</si>
  <si>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</si>
  <si>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</si>
  <si>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</si>
  <si>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</si>
  <si>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</si>
  <si>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</si>
  <si>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</si>
  <si>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</si>
  <si>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</si>
  <si>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</si>
  <si>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</si>
  <si>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</si>
  <si>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</si>
  <si>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</si>
  <si>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</si>
  <si>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</si>
  <si>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</si>
  <si>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</si>
  <si>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</si>
  <si>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</si>
  <si>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</si>
  <si>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</si>
  <si>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</si>
  <si>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</si>
  <si>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</si>
  <si>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</si>
  <si>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</si>
  <si>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</si>
  <si>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</si>
  <si>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</si>
  <si>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</si>
  <si>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</si>
  <si>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</si>
  <si>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</si>
  <si>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</si>
  <si>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</si>
  <si>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</si>
  <si>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</si>
  <si>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</si>
  <si>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</si>
  <si>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</si>
  <si>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</si>
  <si>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</si>
  <si>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</si>
  <si>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</si>
  <si>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</si>
  <si>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</si>
  <si>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</si>
  <si>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</si>
  <si>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</si>
  <si>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</si>
  <si>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</si>
  <si>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</si>
  <si>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</si>
  <si>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</si>
  <si>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</si>
  <si>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</si>
  <si>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</si>
  <si>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</si>
  <si>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</si>
  <si>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</si>
  <si>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</si>
  <si>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</si>
  <si>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</si>
  <si>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</si>
  <si>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</si>
  <si>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</si>
  <si>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</si>
  <si>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</si>
  <si>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</si>
  <si>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</si>
  <si>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</si>
  <si>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</si>
  <si>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</si>
  <si>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</si>
  <si>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</si>
  <si>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</si>
  <si>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</si>
  <si>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</si>
  <si>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</si>
  <si>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</si>
  <si>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</si>
  <si>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</si>
  <si>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</si>
  <si>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</si>
  <si>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</si>
  <si>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</si>
  <si>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</si>
  <si>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</si>
  <si>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</si>
  <si>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</si>
  <si>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</si>
  <si>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</si>
  <si>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</si>
  <si>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</si>
  <si>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</si>
  <si>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</si>
  <si>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</si>
  <si>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</si>
  <si>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</si>
  <si>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</si>
  <si>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</si>
  <si>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</si>
  <si>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</si>
  <si>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</si>
  <si>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</si>
  <si>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</si>
  <si>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</si>
  <si>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</si>
  <si>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</si>
  <si>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</si>
  <si>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</si>
  <si>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</si>
  <si>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</si>
  <si>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</si>
  <si>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</si>
  <si>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</si>
  <si>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</si>
  <si>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</si>
  <si>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</si>
  <si>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</si>
  <si>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</si>
  <si>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</si>
  <si>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</si>
  <si>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</si>
  <si>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</si>
  <si>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</si>
  <si>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</si>
  <si>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</si>
  <si>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</si>
  <si>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</si>
  <si>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</si>
  <si>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</si>
  <si>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</si>
  <si>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</si>
  <si>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</si>
  <si>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</si>
  <si>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</si>
  <si>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</si>
  <si>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</si>
  <si>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</si>
  <si>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</si>
  <si>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</si>
  <si>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</si>
  <si>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</si>
  <si>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</si>
  <si>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</si>
  <si>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</si>
  <si>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</si>
  <si>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</si>
  <si>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</si>
  <si>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</si>
  <si>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</si>
  <si>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</si>
  <si>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</si>
  <si>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</si>
  <si>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</si>
  <si>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</si>
  <si>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</si>
  <si>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</si>
  <si>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</si>
  <si>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</si>
  <si>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</si>
  <si>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</si>
  <si>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</si>
  <si>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</si>
  <si>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</si>
  <si>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</si>
  <si>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</si>
  <si>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</si>
  <si>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</si>
  <si>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</si>
  <si>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</si>
  <si>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</si>
  <si>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</si>
  <si>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</si>
  <si>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</si>
  <si>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</si>
  <si>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</si>
  <si>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</si>
  <si>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</si>
  <si>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</si>
  <si>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</si>
  <si>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</si>
  <si>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</si>
  <si>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</si>
  <si>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</si>
  <si>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</si>
  <si>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</si>
  <si>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</si>
  <si>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</si>
  <si>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</si>
  <si>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</si>
  <si>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</si>
  <si>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</si>
  <si>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</si>
  <si>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</si>
  <si>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</si>
  <si>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</si>
  <si>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</si>
  <si>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</si>
  <si>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</si>
  <si>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</si>
  <si>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</si>
  <si>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</si>
  <si>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</si>
  <si>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</si>
  <si>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</si>
  <si>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</si>
  <si>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</si>
  <si>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</si>
  <si>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</si>
  <si>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</si>
  <si>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</si>
  <si>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</si>
  <si>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</si>
  <si>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</si>
  <si>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</si>
  <si>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</si>
  <si>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</si>
  <si>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</si>
  <si>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</si>
  <si>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</si>
  <si>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</si>
  <si>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</si>
  <si>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</si>
  <si>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</si>
  <si>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</si>
  <si>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</si>
  <si>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</si>
  <si>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</si>
  <si>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</si>
  <si>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</si>
  <si>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</si>
  <si>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</si>
  <si>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</si>
  <si>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</si>
  <si>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</si>
  <si>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</si>
  <si>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</si>
  <si>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</si>
  <si>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</si>
  <si>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</si>
  <si>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</si>
  <si>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</si>
  <si>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</si>
  <si>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</si>
  <si>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</si>
  <si>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</si>
  <si>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</si>
  <si>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</si>
  <si>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</si>
  <si>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</si>
  <si>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</si>
  <si>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</si>
  <si>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</si>
  <si>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</si>
  <si>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</si>
  <si>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</si>
  <si>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</si>
  <si>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</si>
  <si>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</si>
  <si>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</si>
  <si>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</si>
  <si>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</si>
  <si>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</si>
  <si>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</si>
  <si>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</si>
  <si>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</si>
  <si>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</si>
  <si>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</si>
  <si>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</si>
  <si>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</si>
  <si>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</si>
  <si>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</si>
  <si>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</si>
  <si>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</si>
  <si>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</si>
  <si>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</si>
  <si>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</si>
  <si>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</si>
  <si>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</si>
  <si>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</si>
  <si>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</si>
  <si>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</si>
  <si>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</si>
  <si>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</si>
  <si>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</si>
  <si>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</si>
  <si>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</si>
  <si>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</si>
  <si>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</si>
  <si>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</si>
  <si>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</si>
  <si>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</si>
  <si>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</si>
  <si>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</si>
  <si>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</si>
  <si>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</si>
  <si>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</si>
  <si>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</si>
  <si>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</si>
  <si>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</si>
  <si>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</si>
  <si>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</si>
  <si>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</si>
  <si>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</si>
  <si>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</si>
  <si>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</si>
  <si>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</si>
  <si>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</si>
  <si>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</si>
  <si>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</si>
  <si>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</si>
  <si>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</si>
  <si>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</si>
  <si>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</si>
  <si>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</si>
  <si>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</si>
  <si>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</si>
  <si>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</si>
  <si>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</si>
  <si>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</si>
  <si>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</si>
  <si>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</si>
  <si>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</si>
  <si>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</si>
  <si>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</si>
  <si>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</si>
  <si>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</si>
  <si>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</si>
  <si>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</si>
  <si>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</si>
  <si>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</si>
  <si>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</si>
  <si>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</si>
  <si>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</si>
  <si>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</si>
  <si>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</si>
  <si>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</si>
  <si>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</si>
  <si>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</si>
  <si>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</si>
  <si>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</si>
  <si>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</si>
  <si>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</si>
  <si>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</si>
  <si>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</si>
  <si>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</si>
  <si>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</si>
  <si>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</si>
  <si>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</si>
  <si>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</si>
  <si>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</si>
  <si>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</si>
  <si>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</si>
  <si>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</si>
  <si>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</si>
  <si>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</si>
  <si>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</si>
  <si>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</si>
  <si>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</si>
  <si>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</si>
  <si>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</si>
  <si>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</si>
  <si>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</si>
  <si>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</si>
  <si>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</si>
  <si>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</si>
  <si>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</si>
  <si>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</si>
  <si>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</si>
  <si>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</si>
  <si>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</si>
  <si>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</si>
  <si>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</si>
  <si>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</si>
  <si>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</si>
  <si>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</si>
  <si>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</si>
  <si>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</si>
  <si>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</si>
  <si>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</si>
  <si>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</si>
  <si>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</si>
  <si>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</si>
  <si>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</si>
  <si>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</si>
  <si>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</si>
  <si>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</si>
  <si>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</si>
  <si>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</si>
  <si>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</si>
  <si>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</si>
  <si>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</si>
  <si>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</si>
  <si>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</si>
  <si>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</si>
  <si>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</si>
  <si>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</si>
  <si>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</si>
  <si>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</si>
  <si>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</si>
  <si>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</si>
  <si>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</si>
  <si>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</si>
  <si>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</si>
  <si>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</si>
  <si>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</si>
  <si>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</si>
  <si>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</si>
  <si>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</si>
  <si>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</si>
  <si>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</si>
  <si>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</si>
  <si>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</si>
  <si>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</si>
  <si>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</si>
  <si>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</si>
  <si>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</si>
  <si>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</si>
  <si>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</si>
  <si>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</si>
  <si>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</si>
  <si>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</si>
  <si>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</si>
  <si>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</si>
  <si>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</si>
  <si>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</si>
  <si>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</si>
  <si>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</si>
  <si>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</si>
  <si>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</si>
  <si>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</si>
  <si>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</si>
  <si>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</si>
  <si>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</si>
  <si>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</si>
  <si>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</si>
  <si>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</si>
  <si>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</si>
  <si>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</si>
  <si>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</si>
  <si>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</si>
  <si>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</si>
  <si>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</si>
  <si>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</si>
  <si>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</si>
  <si>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</si>
  <si>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</si>
  <si>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</si>
  <si>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</si>
  <si>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</si>
  <si>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</si>
  <si>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</si>
  <si>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</si>
  <si>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</si>
  <si>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</si>
  <si>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</si>
  <si>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</si>
  <si>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</si>
  <si>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</si>
  <si>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</si>
  <si>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</si>
  <si>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</si>
  <si>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</si>
  <si>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</si>
  <si>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</si>
  <si>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</si>
  <si>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</si>
  <si>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</si>
  <si>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</si>
  <si>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</si>
  <si>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</si>
  <si>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</si>
  <si>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</si>
  <si>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</si>
  <si>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</si>
  <si>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</si>
  <si>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</si>
  <si>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</si>
  <si>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</si>
  <si>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</si>
  <si>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</si>
  <si>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</si>
  <si>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</si>
  <si>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</si>
  <si>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</si>
  <si>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</si>
  <si>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</si>
  <si>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</si>
  <si>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</si>
  <si>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</si>
  <si>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</si>
  <si>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</si>
  <si>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</si>
  <si>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</si>
  <si>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</si>
  <si>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</si>
  <si>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</si>
  <si>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</si>
  <si>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</si>
  <si>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</si>
  <si>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</si>
  <si>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</si>
  <si>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</si>
  <si>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</si>
  <si>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</si>
  <si>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</si>
  <si>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</si>
  <si>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</si>
  <si>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</si>
  <si>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</si>
  <si>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</si>
  <si>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</si>
  <si>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</si>
  <si>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</si>
  <si>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</si>
  <si>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</si>
  <si>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</si>
  <si>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</si>
  <si>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</si>
  <si>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</si>
  <si>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</si>
  <si>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</si>
  <si>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</si>
  <si>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</si>
  <si>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</si>
  <si>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</si>
  <si>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</si>
  <si>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</si>
  <si>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</si>
  <si>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</si>
  <si>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</si>
  <si>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</si>
  <si>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</si>
  <si>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</si>
  <si>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</si>
  <si>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</si>
  <si>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</si>
  <si>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</si>
  <si>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</si>
  <si>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</si>
  <si>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</si>
  <si>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</si>
  <si>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</si>
  <si>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</si>
  <si>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</si>
  <si>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</si>
  <si>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</si>
  <si>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</si>
  <si>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</si>
  <si>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</si>
  <si>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</si>
  <si>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</si>
  <si>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</si>
  <si>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</si>
  <si>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</si>
  <si>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</si>
  <si>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</si>
  <si>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</si>
  <si>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</si>
  <si>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</si>
  <si>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</si>
  <si>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</si>
  <si>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</si>
  <si>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</si>
  <si>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</si>
  <si>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</si>
  <si>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</si>
  <si>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</si>
  <si>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</si>
  <si>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</si>
  <si>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</si>
  <si>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</si>
  <si>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</si>
  <si>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</si>
  <si>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</si>
  <si>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</si>
  <si>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</si>
  <si>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</si>
  <si>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</si>
  <si>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</si>
  <si>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</si>
  <si>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</si>
  <si>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</si>
  <si>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</si>
  <si>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</si>
  <si>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</si>
  <si>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</si>
  <si>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</si>
  <si>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</si>
  <si>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</si>
  <si>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</si>
  <si>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</si>
  <si>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</si>
  <si>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</si>
  <si>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</si>
  <si>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</si>
  <si>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</si>
  <si>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</si>
  <si>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</si>
  <si>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</si>
  <si>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</si>
  <si>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</si>
  <si>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</si>
  <si>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</si>
  <si>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</si>
  <si>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</si>
  <si>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</si>
  <si>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</si>
  <si>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</si>
  <si>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</si>
  <si>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</si>
  <si>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</si>
  <si>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</si>
  <si>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</si>
  <si>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</si>
  <si>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</si>
  <si>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</si>
  <si>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</si>
  <si>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</si>
  <si>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</si>
  <si>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</si>
  <si>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</si>
  <si>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</si>
  <si>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</si>
  <si>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</si>
  <si>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</si>
  <si>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</si>
  <si>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</si>
  <si>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</si>
  <si>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</si>
  <si>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</si>
  <si>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</si>
  <si>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</si>
  <si>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</si>
  <si>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</si>
  <si>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</si>
  <si>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</si>
  <si>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</si>
  <si>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</si>
  <si>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</si>
  <si>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</si>
  <si>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</si>
  <si>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</si>
  <si>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</si>
  <si>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</si>
  <si>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</si>
  <si>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</si>
  <si>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</si>
  <si>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</si>
  <si>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</si>
  <si>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</si>
  <si>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</si>
  <si>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</si>
  <si>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</si>
  <si>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</si>
  <si>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</si>
  <si>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</si>
  <si>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</si>
  <si>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</si>
  <si>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</si>
  <si>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</si>
  <si>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</si>
  <si>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</si>
  <si>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</si>
  <si>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</si>
  <si>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</si>
  <si>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</si>
  <si>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</si>
  <si>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</si>
  <si>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</si>
  <si>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</si>
  <si>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</si>
  <si>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</si>
  <si>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</si>
  <si>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</si>
  <si>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</si>
  <si>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</si>
  <si>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</si>
  <si>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</si>
  <si>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</si>
  <si>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</si>
  <si>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</si>
  <si>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</si>
  <si>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</si>
  <si>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</si>
  <si>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</si>
  <si>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</si>
  <si>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</si>
  <si>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</si>
  <si>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</si>
  <si>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</si>
  <si>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</si>
  <si>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</si>
  <si>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</si>
  <si>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</si>
  <si>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</si>
  <si>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</si>
  <si>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</si>
  <si>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</si>
  <si>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</si>
  <si>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</si>
  <si>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</si>
  <si>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</si>
  <si>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</si>
  <si>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</si>
  <si>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</si>
  <si>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</si>
  <si>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</si>
  <si>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</si>
  <si>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</si>
  <si>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</si>
  <si>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</si>
  <si>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</si>
  <si>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</si>
  <si>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</si>
  <si>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</si>
  <si>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</si>
  <si>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</si>
  <si>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</si>
  <si>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</si>
  <si>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</si>
  <si>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</si>
  <si>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</si>
  <si>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</si>
  <si>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</si>
  <si>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</si>
  <si>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</si>
  <si>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</si>
  <si>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</si>
  <si>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</si>
  <si>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</si>
  <si>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</si>
  <si>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</si>
  <si>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</si>
  <si>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</si>
  <si>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</si>
  <si>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</si>
  <si>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</si>
  <si>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</si>
  <si>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</si>
  <si>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</si>
  <si>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</si>
  <si>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</si>
  <si>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</si>
  <si>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</si>
  <si>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</si>
  <si>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</si>
  <si>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</si>
  <si>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</si>
  <si>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</si>
  <si>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</si>
  <si>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</si>
  <si>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</si>
  <si>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</si>
  <si>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</si>
  <si>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</si>
  <si>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</si>
  <si>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</si>
  <si>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</si>
  <si>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</si>
  <si>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</si>
  <si>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</si>
  <si>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</si>
  <si>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</si>
  <si>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</si>
  <si>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</si>
  <si>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</si>
  <si>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</si>
  <si>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</si>
  <si>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</si>
  <si>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</si>
  <si>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</si>
  <si>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</si>
  <si>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</si>
  <si>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</si>
  <si>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</si>
  <si>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</si>
  <si>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</si>
  <si>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</si>
  <si>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</si>
  <si>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</si>
  <si>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</si>
  <si>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</si>
  <si>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</si>
  <si>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</si>
  <si>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</si>
  <si>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</si>
  <si>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</si>
  <si>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</si>
  <si>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</si>
  <si>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</si>
  <si>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</si>
  <si>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</si>
  <si>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</si>
  <si>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</si>
  <si>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</si>
  <si>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</si>
  <si>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</si>
  <si>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</si>
  <si>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</si>
  <si>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</si>
  <si>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</si>
  <si>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</si>
  <si>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</si>
  <si>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</si>
  <si>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</si>
  <si>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</si>
  <si>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</si>
  <si>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</si>
  <si>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</si>
  <si>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</si>
  <si>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</si>
  <si>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</si>
  <si>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</si>
  <si>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</si>
  <si>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</si>
  <si>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</si>
  <si>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</si>
  <si>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</si>
  <si>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</si>
  <si>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</si>
  <si>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</si>
  <si>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</si>
  <si>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</si>
  <si>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</si>
  <si>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</si>
  <si>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</si>
  <si>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</si>
  <si>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</si>
  <si>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</si>
  <si>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</si>
  <si>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</si>
  <si>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</si>
  <si>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</si>
  <si>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</si>
  <si>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</si>
  <si>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</si>
  <si>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</si>
  <si>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</si>
  <si>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</si>
  <si>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</si>
  <si>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</si>
  <si>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</si>
  <si>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</si>
  <si>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</si>
  <si>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</si>
  <si>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</si>
  <si>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</si>
  <si>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</si>
  <si>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</si>
  <si>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</si>
  <si>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</si>
  <si>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</si>
  <si>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</si>
  <si>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</si>
  <si>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</si>
  <si>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</si>
  <si>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</si>
  <si>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</si>
  <si>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</si>
  <si>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</si>
  <si>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</si>
  <si>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</si>
  <si>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</si>
  <si>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</si>
  <si>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</si>
  <si>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</si>
  <si>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</si>
  <si>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</si>
  <si>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</si>
  <si>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</si>
  <si>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</si>
  <si>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</si>
  <si>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</si>
  <si>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</si>
  <si>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</si>
  <si>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</si>
  <si>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</si>
  <si>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</si>
  <si>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</si>
  <si>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</si>
  <si>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</si>
  <si>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</si>
  <si>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</si>
  <si>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</si>
  <si>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</si>
  <si>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</si>
  <si>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</si>
  <si>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</si>
  <si>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</si>
  <si>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</si>
  <si>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</si>
  <si>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</si>
  <si>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</si>
  <si>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</si>
  <si>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</si>
  <si>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</si>
  <si>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</si>
  <si>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</si>
  <si>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</si>
  <si>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</si>
  <si>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</si>
  <si>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</si>
  <si>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</si>
  <si>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</si>
  <si>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</si>
  <si>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</si>
  <si>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</si>
  <si>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</si>
  <si>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</si>
  <si>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</si>
  <si>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</si>
  <si>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</si>
  <si>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</si>
  <si>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</si>
  <si>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</si>
  <si>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</si>
  <si>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</si>
  <si>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</si>
  <si>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</si>
  <si>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</si>
  <si>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</si>
  <si>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</si>
  <si>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</si>
  <si>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</si>
  <si>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</si>
  <si>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</si>
  <si>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</si>
  <si>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</si>
  <si>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</si>
  <si>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</si>
  <si>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</si>
  <si>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</si>
  <si>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</si>
  <si>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</si>
  <si>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</si>
  <si>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</si>
  <si>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</si>
  <si>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</si>
  <si>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</si>
  <si>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</si>
  <si>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</si>
  <si>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</si>
  <si>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</si>
  <si>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</si>
  <si>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</si>
  <si>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</si>
  <si>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</si>
  <si>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</si>
  <si>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</si>
  <si>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</si>
  <si>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</si>
  <si>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</si>
  <si>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</si>
  <si>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</si>
  <si>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</si>
  <si>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</si>
  <si>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</si>
  <si>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</si>
  <si>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</si>
  <si>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</si>
  <si>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</si>
  <si>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</si>
  <si>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</si>
  <si>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</si>
  <si>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</si>
  <si>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</si>
  <si>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</si>
  <si>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</si>
  <si>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</si>
  <si>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</si>
  <si>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</si>
  <si>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</si>
  <si>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</si>
  <si>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</si>
  <si>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</si>
  <si>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</si>
  <si>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</si>
  <si>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</si>
  <si>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</si>
  <si>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</si>
  <si>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</si>
  <si>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</si>
  <si>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</si>
  <si>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</si>
  <si>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</si>
  <si>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</si>
  <si>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</si>
  <si>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</si>
  <si>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</si>
  <si>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</si>
  <si>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</si>
  <si>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</si>
  <si>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</si>
  <si>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</si>
  <si>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</si>
  <si>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</si>
  <si>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</si>
  <si>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</si>
  <si>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</si>
  <si>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</si>
  <si>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</si>
  <si>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</si>
  <si>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</si>
  <si>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</si>
  <si>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</si>
  <si>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</si>
  <si>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</si>
  <si>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</si>
  <si>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</si>
  <si>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</si>
  <si>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</si>
  <si>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</si>
  <si>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</si>
  <si>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</si>
  <si>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</si>
  <si>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</si>
  <si>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</si>
  <si>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</si>
  <si>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</si>
  <si>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</si>
  <si>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</si>
  <si>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</si>
  <si>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</si>
  <si>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</si>
  <si>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</si>
  <si>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</si>
  <si>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</si>
  <si>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</si>
  <si>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</si>
  <si>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</si>
  <si>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</si>
  <si>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</si>
  <si>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</si>
  <si>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</si>
  <si>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</si>
  <si>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</si>
  <si>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</si>
  <si>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</si>
  <si>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</si>
  <si>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</si>
  <si>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</si>
  <si>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</si>
  <si>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</si>
  <si>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</si>
  <si>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</si>
  <si>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</si>
  <si>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</si>
  <si>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</si>
  <si>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</si>
  <si>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</si>
  <si>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</si>
  <si>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</si>
  <si>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</si>
  <si>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</si>
  <si>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</si>
  <si>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</si>
  <si>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</si>
  <si>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</si>
  <si>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</si>
  <si>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</si>
  <si>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</si>
  <si>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</si>
  <si>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</si>
  <si>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</si>
  <si>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</si>
  <si>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</si>
  <si>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</si>
  <si>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</si>
  <si>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</si>
  <si>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</si>
  <si>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</si>
  <si>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</si>
  <si>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</si>
  <si>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</si>
  <si>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</si>
  <si>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</si>
  <si>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</si>
  <si>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</si>
  <si>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</si>
  <si>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</si>
  <si>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</si>
  <si>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</si>
  <si>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</si>
  <si>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</si>
  <si>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</si>
  <si>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</si>
  <si>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</si>
  <si>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</si>
  <si>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</si>
  <si>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</si>
  <si>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</si>
  <si>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</si>
  <si>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</si>
  <si>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</si>
  <si>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</si>
  <si>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</si>
  <si>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</si>
  <si>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</si>
  <si>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</si>
  <si>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</si>
  <si>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</si>
  <si>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</si>
  <si>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</si>
  <si>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</si>
  <si>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</si>
  <si>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</si>
  <si>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</si>
  <si>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</si>
  <si>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</si>
  <si>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</si>
  <si>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</si>
  <si>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</si>
  <si>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</si>
  <si>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</si>
  <si>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</si>
  <si>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</si>
  <si>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</si>
  <si>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</si>
  <si>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</si>
  <si>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</si>
  <si>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</si>
  <si>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</si>
  <si>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</si>
  <si>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</si>
  <si>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</si>
  <si>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</si>
  <si>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</si>
  <si>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</si>
  <si>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</si>
  <si>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</si>
  <si>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</si>
  <si>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</si>
  <si>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</si>
  <si>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</si>
  <si>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</si>
  <si>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</si>
  <si>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</si>
  <si>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</si>
  <si>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</si>
  <si>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</si>
  <si>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</si>
  <si>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</si>
  <si>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</si>
  <si>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</si>
  <si>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</si>
  <si>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</si>
  <si>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</si>
  <si>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</si>
  <si>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</si>
  <si>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</si>
  <si>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</si>
  <si>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</si>
  <si>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</si>
  <si>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</si>
  <si>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</si>
  <si>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</si>
  <si>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</si>
  <si>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</si>
  <si>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</si>
  <si>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</si>
  <si>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</si>
  <si>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</si>
  <si>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</si>
  <si>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</si>
  <si>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</si>
  <si>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</si>
  <si>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</si>
  <si>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</si>
  <si>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</si>
  <si>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</si>
  <si>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</si>
  <si>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</si>
  <si>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</si>
  <si>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</si>
  <si>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</si>
  <si>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</si>
  <si>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</si>
  <si>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</si>
  <si>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</si>
  <si>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</si>
  <si>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</si>
  <si>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</si>
  <si>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</si>
  <si>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</si>
  <si>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</si>
  <si>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</si>
  <si>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</si>
  <si>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</si>
  <si>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</si>
  <si>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</si>
  <si>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</si>
  <si>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</si>
  <si>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</si>
  <si>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</si>
  <si>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</si>
  <si>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</si>
  <si>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</si>
  <si>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</si>
  <si>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</si>
  <si>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</si>
  <si>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</si>
  <si>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</si>
  <si>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</si>
  <si>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</si>
  <si>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</si>
  <si>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</si>
  <si>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</si>
  <si>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</si>
  <si>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</si>
  <si>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</si>
  <si>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</si>
  <si>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</si>
  <si>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</si>
  <si>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</si>
  <si>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</si>
  <si>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</si>
  <si>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</si>
  <si>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</si>
  <si>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</si>
  <si>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</si>
  <si>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</si>
  <si>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</si>
  <si>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</si>
  <si>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</si>
  <si>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</si>
  <si>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</si>
  <si>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</si>
  <si>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</si>
  <si>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</si>
  <si>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</si>
  <si>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</si>
  <si>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</si>
  <si>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</si>
  <si>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</si>
  <si>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</si>
  <si>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</si>
  <si>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</si>
  <si>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</si>
  <si>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</si>
  <si>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</si>
  <si>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</si>
  <si>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</si>
  <si>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</si>
  <si>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</si>
  <si>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</si>
  <si>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</si>
  <si>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</si>
  <si>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</si>
  <si>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</si>
  <si>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</si>
  <si>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</si>
  <si>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</si>
  <si>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</si>
  <si>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</si>
  <si>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</si>
  <si>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</si>
  <si>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</si>
  <si>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</si>
  <si>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</si>
  <si>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</si>
  <si>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</si>
  <si>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</si>
  <si>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</si>
  <si>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</si>
  <si>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</si>
  <si>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</si>
  <si>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</si>
  <si>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</si>
  <si>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</si>
  <si>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</si>
  <si>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</si>
  <si>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</si>
  <si>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</si>
  <si>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</si>
  <si>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</si>
  <si>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</si>
  <si>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</si>
  <si>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</si>
  <si>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</si>
  <si>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</si>
  <si>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</si>
  <si>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</si>
  <si>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</si>
  <si>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</si>
  <si>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</si>
  <si>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</si>
  <si>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</si>
  <si>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</si>
  <si>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</si>
  <si>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</si>
  <si>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</si>
  <si>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</si>
  <si>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</si>
  <si>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</si>
  <si>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</si>
  <si>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</si>
  <si>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</si>
  <si>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</si>
  <si>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</si>
  <si>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</si>
  <si>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</si>
  <si>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</si>
  <si>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</si>
  <si>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</si>
  <si>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</si>
  <si>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</si>
  <si>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</si>
  <si>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</si>
  <si>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</si>
  <si>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</si>
  <si>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</si>
  <si>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</si>
  <si>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</si>
  <si>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</si>
  <si>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</si>
  <si>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</si>
  <si>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</si>
  <si>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</si>
  <si>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</si>
  <si>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</si>
  <si>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</si>
  <si>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</si>
  <si>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</si>
  <si>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</si>
  <si>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</si>
  <si>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</si>
  <si>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</si>
  <si>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</si>
  <si>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</si>
  <si>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</si>
  <si>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</si>
  <si>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</si>
  <si>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</si>
  <si>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</si>
  <si>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</si>
  <si>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</si>
  <si>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</si>
  <si>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</si>
  <si>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</si>
  <si>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</si>
  <si>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</si>
  <si>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</si>
  <si>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</si>
  <si>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</si>
  <si>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</si>
  <si>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</si>
  <si>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</si>
  <si>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</si>
  <si>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</si>
  <si>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</si>
  <si>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</si>
  <si>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</si>
  <si>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</si>
  <si>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</si>
  <si>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</si>
  <si>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</si>
  <si>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</si>
  <si>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</si>
  <si>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</si>
  <si>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</si>
  <si>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</si>
  <si>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</si>
  <si>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</si>
  <si>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</si>
  <si>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</si>
  <si>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</si>
  <si>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</si>
  <si>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</si>
  <si>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</si>
  <si>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</si>
  <si>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</si>
  <si>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</si>
  <si>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</si>
  <si>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</si>
  <si>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</si>
  <si>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</si>
  <si>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</si>
  <si>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</si>
  <si>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</si>
  <si>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</si>
  <si>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</si>
  <si>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</si>
  <si>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</si>
  <si>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</si>
  <si>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</si>
  <si>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</si>
  <si>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</si>
  <si>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</si>
  <si>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</si>
  <si>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</si>
  <si>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</si>
  <si>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</si>
  <si>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</si>
  <si>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</si>
  <si>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</si>
  <si>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</si>
  <si>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</si>
  <si>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</si>
  <si>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</si>
  <si>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</si>
  <si>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</si>
  <si>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</si>
  <si>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</si>
  <si>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</si>
  <si>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</si>
  <si>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</si>
  <si>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</si>
  <si>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</si>
  <si>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</si>
  <si>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</si>
  <si>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</si>
  <si>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</si>
  <si>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</si>
  <si>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</si>
  <si>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</si>
  <si>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</si>
  <si>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</si>
  <si>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</si>
  <si>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</si>
  <si>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</si>
  <si>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</si>
  <si>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</si>
  <si>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</si>
  <si>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</si>
  <si>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</si>
  <si>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</si>
  <si>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</si>
  <si>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</si>
  <si>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</si>
  <si>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</si>
  <si>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</si>
  <si>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</si>
  <si>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</si>
  <si>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</si>
  <si>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</si>
  <si>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</si>
  <si>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</si>
  <si>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</si>
  <si>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</si>
  <si>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</si>
  <si>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</si>
  <si>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</si>
  <si>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</si>
  <si>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</si>
  <si>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</si>
  <si>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</si>
  <si>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</si>
  <si>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</si>
  <si>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</si>
  <si>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</si>
  <si>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</si>
  <si>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</si>
  <si>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</si>
  <si>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</si>
  <si>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</si>
  <si>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</si>
  <si>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</si>
  <si>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</si>
  <si>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</si>
  <si>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</si>
  <si>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</si>
  <si>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</si>
  <si>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</si>
  <si>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</si>
  <si>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</si>
  <si>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</si>
  <si>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</si>
  <si>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</si>
  <si>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</si>
  <si>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</si>
  <si>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</si>
  <si>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</si>
  <si>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</si>
  <si>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</si>
  <si>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</si>
  <si>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</si>
  <si>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</si>
  <si>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</si>
  <si>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</si>
  <si>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</si>
  <si>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</si>
  <si>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</si>
  <si>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</si>
  <si>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</si>
  <si>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</si>
  <si>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</si>
  <si>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</si>
  <si>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</si>
  <si>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</si>
  <si>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</si>
  <si>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</si>
  <si>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</si>
  <si>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</si>
  <si>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</si>
  <si>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</si>
  <si>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</si>
  <si>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</si>
  <si>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</si>
  <si>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</si>
  <si>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</si>
  <si>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</si>
  <si>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</si>
  <si>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</si>
  <si>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</si>
  <si>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</si>
  <si>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</si>
  <si>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</si>
  <si>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</si>
  <si>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</si>
  <si>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</si>
  <si>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</si>
  <si>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</si>
  <si>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</si>
  <si>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</si>
  <si>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</si>
  <si>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</si>
  <si>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</si>
  <si>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</si>
  <si>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</si>
  <si>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</si>
  <si>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</si>
  <si>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</si>
  <si>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</si>
  <si>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</si>
  <si>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</si>
  <si>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</si>
  <si>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</si>
  <si>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</si>
  <si>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</si>
  <si>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</si>
  <si>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</si>
  <si>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</si>
  <si>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</si>
  <si>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</si>
  <si>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</si>
  <si>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</si>
  <si>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</si>
  <si>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</si>
  <si>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</si>
  <si>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</si>
  <si>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</si>
  <si>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</si>
  <si>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</si>
  <si>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</si>
  <si>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</si>
  <si>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</si>
  <si>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</si>
  <si>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</si>
  <si>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</si>
  <si>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</si>
  <si>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</si>
  <si>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</si>
  <si>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</si>
  <si>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</si>
  <si>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</si>
  <si>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</si>
  <si>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</si>
  <si>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</si>
  <si>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</si>
  <si>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</si>
  <si>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</si>
  <si>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</si>
  <si>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</si>
  <si>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</si>
  <si>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</si>
  <si>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</si>
  <si>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</si>
  <si>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</si>
  <si>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</si>
  <si>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</si>
  <si>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</si>
  <si>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</si>
  <si>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</si>
  <si>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</si>
  <si>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</si>
  <si>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</si>
  <si>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</si>
  <si>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</si>
  <si>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</si>
  <si>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</si>
  <si>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</si>
  <si>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</si>
  <si>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</si>
  <si>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</si>
  <si>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</si>
  <si>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</si>
  <si>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</si>
  <si>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</si>
  <si>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</si>
  <si>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</si>
  <si>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</si>
  <si>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</si>
  <si>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</si>
  <si>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</si>
  <si>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</si>
  <si>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</si>
  <si>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</si>
  <si>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</si>
  <si>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</si>
  <si>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</si>
  <si>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</si>
  <si>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</si>
  <si>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</si>
  <si>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</si>
  <si>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</si>
  <si>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</si>
  <si>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</si>
  <si>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</si>
  <si>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</si>
  <si>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</si>
  <si>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</si>
  <si>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</si>
  <si>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</si>
  <si>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</si>
  <si>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</si>
  <si>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</si>
  <si>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</si>
  <si>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</si>
  <si>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</si>
  <si>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</si>
  <si>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</si>
  <si>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</si>
  <si>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</si>
  <si>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</si>
  <si>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</si>
  <si>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</si>
  <si>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</si>
  <si>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</si>
  <si>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</si>
  <si>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</si>
  <si>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</si>
  <si>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</si>
  <si>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</si>
  <si>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</si>
  <si>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</si>
  <si>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</si>
  <si>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</si>
  <si>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</si>
  <si>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</si>
  <si>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</si>
  <si>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</si>
  <si>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</si>
  <si>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</si>
  <si>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</si>
  <si>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</si>
  <si>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</si>
  <si>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</si>
  <si>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</si>
  <si>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</si>
  <si>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</si>
  <si>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</si>
  <si>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</si>
  <si>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</si>
  <si>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</si>
  <si>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</si>
  <si>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</si>
  <si>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</si>
  <si>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</si>
  <si>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</si>
  <si>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</si>
  <si>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</si>
  <si>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</si>
  <si>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</si>
  <si>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</si>
  <si>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</si>
  <si>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</si>
  <si>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</si>
  <si>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</si>
  <si>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</si>
  <si>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</si>
  <si>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</si>
  <si>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</si>
  <si>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</si>
  <si>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</si>
  <si>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</si>
  <si>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</si>
  <si>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</si>
  <si>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</si>
  <si>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</si>
  <si>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</si>
  <si>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</si>
  <si>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</si>
  <si>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</si>
  <si>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</si>
  <si>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</si>
  <si>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</si>
  <si>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</si>
  <si>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</si>
  <si>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</si>
  <si>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</si>
  <si>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</si>
  <si>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</si>
  <si>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</si>
  <si>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</si>
  <si>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</si>
  <si>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</si>
  <si>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</si>
  <si>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</si>
  <si>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</si>
  <si>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</si>
  <si>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</si>
  <si>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</si>
  <si>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</si>
  <si>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</si>
  <si>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</si>
  <si>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</si>
  <si>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</si>
  <si>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</si>
  <si>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</si>
  <si>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</si>
  <si>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</si>
  <si>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</si>
  <si>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</si>
  <si>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</si>
  <si>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</si>
  <si>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</si>
  <si>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</si>
  <si>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</si>
  <si>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</si>
  <si>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</si>
  <si>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</si>
  <si>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</si>
  <si>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</si>
  <si>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</si>
  <si>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</si>
  <si>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</si>
  <si>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</si>
  <si>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</si>
  <si>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</si>
  <si>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</si>
  <si>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</si>
  <si>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</si>
  <si>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</si>
  <si>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</si>
  <si>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</si>
  <si>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</si>
  <si>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</si>
  <si>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</si>
  <si>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</si>
  <si>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</si>
  <si>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</si>
  <si>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</si>
  <si>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</si>
  <si>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</si>
  <si>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</si>
  <si>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</si>
  <si>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</si>
  <si>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</si>
  <si>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</si>
  <si>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</si>
  <si>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</si>
  <si>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</si>
  <si>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</si>
  <si>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</si>
  <si>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</si>
  <si>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</si>
  <si>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</si>
  <si>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</si>
  <si>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</si>
  <si>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</si>
  <si>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</si>
  <si>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</si>
  <si>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</si>
  <si>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</si>
  <si>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</si>
  <si>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</si>
  <si>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</si>
  <si>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</si>
  <si>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</si>
  <si>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</si>
  <si>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</si>
  <si>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</si>
  <si>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</si>
  <si>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</si>
  <si>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</si>
  <si>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</si>
  <si>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</si>
  <si>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</si>
  <si>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</si>
  <si>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</si>
  <si>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</si>
  <si>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</si>
  <si>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</si>
  <si>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</si>
  <si>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</si>
  <si>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</si>
  <si>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</si>
  <si>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</si>
  <si>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</si>
  <si>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</si>
  <si>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</si>
  <si>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</si>
  <si>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</si>
  <si>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</si>
  <si>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</si>
  <si>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</si>
  <si>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</si>
  <si>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</si>
  <si>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</si>
  <si>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</si>
  <si>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</si>
  <si>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</si>
  <si>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</si>
  <si>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</si>
  <si>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</si>
  <si>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</si>
  <si>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</si>
  <si>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</si>
  <si>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</si>
  <si>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</si>
  <si>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</si>
  <si>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</si>
  <si>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</si>
  <si>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</si>
  <si>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</si>
  <si>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</si>
  <si>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</si>
  <si>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</si>
  <si>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</si>
  <si>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</si>
  <si>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</si>
  <si>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</si>
  <si>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</si>
  <si>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</si>
  <si>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</si>
  <si>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</si>
  <si>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</si>
  <si>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</si>
  <si>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</si>
  <si>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</si>
  <si>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</si>
  <si>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</si>
  <si>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</si>
  <si>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</si>
  <si>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</si>
  <si>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</si>
  <si>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</si>
  <si>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</si>
  <si>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</si>
  <si>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</si>
  <si>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</si>
  <si>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</si>
  <si>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</si>
  <si>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</si>
  <si>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</si>
  <si>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</si>
  <si>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</si>
  <si>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</si>
  <si>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</si>
  <si>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</si>
  <si>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</si>
  <si>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</si>
  <si>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</si>
  <si>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</si>
  <si>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</si>
  <si>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</si>
  <si>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</si>
  <si>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</si>
  <si>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</si>
  <si>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</si>
  <si>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</si>
  <si>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</si>
  <si>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</si>
  <si>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</si>
  <si>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</si>
  <si>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</si>
  <si>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</si>
  <si>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</si>
  <si>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</si>
  <si>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</si>
  <si>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</si>
  <si>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</si>
  <si>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</si>
  <si>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</si>
  <si>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</si>
  <si>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</si>
  <si>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</si>
  <si>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</si>
  <si>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</si>
  <si>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</si>
  <si>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</si>
  <si>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</si>
  <si>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</si>
  <si>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</si>
  <si>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</si>
  <si>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</si>
  <si>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</si>
  <si>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</si>
  <si>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</si>
  <si>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</si>
  <si>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</si>
  <si>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</si>
  <si>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</si>
  <si>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</si>
  <si>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</si>
  <si>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</si>
  <si>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</si>
  <si>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</si>
  <si>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</si>
  <si>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</si>
  <si>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</si>
  <si>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</si>
  <si>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</si>
  <si>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</si>
  <si>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</si>
  <si>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</si>
  <si>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</si>
  <si>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</si>
  <si>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</si>
  <si>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</si>
  <si>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</si>
  <si>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</si>
  <si>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</si>
  <si>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</si>
  <si>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</si>
  <si>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</si>
  <si>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</si>
  <si>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</si>
  <si>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</si>
  <si>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</si>
  <si>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</si>
  <si>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</si>
  <si>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</si>
  <si>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</si>
  <si>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</si>
  <si>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</si>
  <si>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</si>
  <si>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</si>
  <si>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</si>
  <si>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</si>
  <si>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</si>
  <si>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</si>
  <si>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</si>
  <si>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</si>
  <si>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</si>
  <si>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</si>
  <si>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</si>
  <si>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</si>
  <si>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</si>
  <si>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</si>
  <si>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</si>
  <si>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</si>
  <si>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</si>
  <si>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</si>
  <si>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</si>
  <si>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</si>
  <si>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</si>
  <si>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</si>
  <si>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</si>
  <si>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</si>
  <si>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</si>
  <si>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</si>
  <si>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</si>
  <si>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</si>
  <si>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</si>
  <si>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</si>
  <si>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</si>
  <si>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</si>
  <si>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</si>
  <si>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</si>
  <si>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</si>
  <si>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</si>
  <si>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</si>
  <si>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</si>
  <si>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</si>
  <si>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</si>
  <si>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</si>
  <si>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</si>
  <si>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</si>
  <si>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</si>
  <si>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</si>
  <si>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</si>
  <si>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</si>
  <si>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</si>
  <si>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</si>
  <si>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</si>
  <si>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</si>
  <si>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</si>
  <si>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</si>
  <si>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</si>
  <si>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</si>
  <si>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</si>
  <si>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</si>
  <si>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</si>
  <si>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</si>
  <si>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</si>
  <si>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</si>
  <si>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</si>
  <si>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</si>
  <si>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</si>
  <si>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</si>
  <si>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</si>
  <si>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</si>
  <si>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</si>
  <si>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</si>
  <si>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</si>
  <si>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</si>
  <si>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</si>
  <si>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</si>
  <si>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</si>
  <si>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</si>
  <si>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</si>
  <si>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</si>
  <si>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</si>
  <si>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</si>
  <si>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</si>
  <si>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</si>
  <si>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</si>
  <si>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</si>
  <si>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</si>
  <si>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</si>
  <si>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</si>
  <si>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</si>
  <si>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</si>
  <si>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</si>
  <si>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</si>
  <si>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</si>
  <si>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</si>
  <si>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</si>
  <si>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</si>
  <si>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</si>
  <si>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</si>
  <si>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</si>
  <si>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</si>
  <si>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</si>
  <si>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</si>
  <si>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</si>
  <si>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</si>
  <si>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</si>
  <si>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</si>
  <si>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</si>
  <si>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</si>
  <si>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</si>
  <si>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</si>
  <si>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</si>
  <si>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</si>
  <si>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</si>
  <si>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</si>
  <si>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</si>
  <si>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</si>
  <si>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</si>
  <si>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</si>
  <si>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</si>
  <si>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</si>
  <si>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</si>
  <si>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</si>
  <si>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</si>
  <si>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</si>
  <si>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</si>
  <si>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</si>
  <si>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</si>
  <si>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</si>
  <si>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</si>
  <si>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</si>
  <si>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</si>
  <si>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</si>
  <si>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</si>
  <si>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</si>
  <si>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</si>
  <si>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</si>
  <si>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</si>
  <si>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</si>
  <si>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</si>
  <si>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</si>
  <si>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</si>
  <si>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</si>
  <si>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</si>
  <si>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</si>
  <si>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</si>
  <si>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</si>
  <si>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</si>
  <si>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</si>
  <si>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</si>
  <si>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</si>
  <si>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</si>
  <si>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</si>
  <si>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</si>
  <si>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</si>
  <si>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</si>
  <si>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</si>
  <si>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</si>
  <si>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</si>
  <si>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</si>
  <si>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</si>
  <si>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</si>
  <si>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</si>
  <si>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</si>
  <si>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</si>
  <si>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</si>
  <si>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</si>
  <si>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</si>
  <si>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</si>
  <si>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</si>
  <si>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</si>
  <si>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</si>
  <si>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</si>
  <si>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</si>
  <si>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</si>
  <si>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</si>
  <si>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</si>
  <si>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</si>
  <si>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</si>
  <si>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</si>
  <si>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</si>
  <si>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</si>
  <si>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</si>
  <si>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</si>
  <si>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</si>
  <si>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</si>
  <si>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</si>
  <si>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</si>
  <si>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</si>
  <si>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</si>
  <si>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</si>
  <si>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</si>
  <si>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</si>
  <si>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</si>
  <si>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</si>
  <si>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</si>
  <si>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</si>
  <si>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</si>
  <si>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</si>
  <si>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</si>
  <si>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</si>
  <si>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</si>
  <si>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</si>
  <si>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</si>
  <si>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</si>
  <si>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</si>
  <si>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</si>
  <si>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</si>
  <si>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</si>
  <si>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</si>
  <si>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</si>
  <si>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</si>
  <si>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</si>
  <si>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</si>
  <si>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</si>
  <si>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</si>
  <si>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</si>
  <si>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</si>
  <si>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</si>
  <si>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</si>
  <si>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</si>
  <si>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</si>
  <si>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</si>
  <si>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</si>
  <si>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</si>
  <si>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</si>
  <si>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</si>
  <si>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</si>
  <si>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</si>
  <si>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</si>
  <si>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</si>
  <si>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</si>
  <si>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</si>
  <si>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</si>
  <si>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</si>
  <si>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</si>
  <si>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</si>
  <si>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</si>
  <si>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</si>
  <si>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</si>
  <si>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</si>
  <si>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</si>
  <si>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</si>
  <si>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</si>
  <si>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</si>
  <si>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</si>
  <si>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</si>
  <si>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</si>
  <si>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</si>
  <si>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</si>
  <si>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</si>
  <si>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</si>
  <si>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</si>
  <si>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</si>
  <si>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</si>
  <si>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</si>
  <si>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</si>
  <si>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</si>
  <si>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</si>
  <si>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</si>
  <si>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</si>
  <si>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</si>
  <si>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</si>
  <si>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</si>
  <si>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</si>
  <si>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</si>
  <si>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</si>
  <si>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</si>
  <si>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</si>
  <si>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</si>
  <si>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</si>
  <si>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</si>
  <si>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</si>
  <si>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</si>
  <si>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</si>
  <si>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</si>
  <si>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</si>
  <si>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</si>
  <si>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</si>
  <si>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</si>
  <si>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</si>
  <si>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</si>
  <si>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</si>
  <si>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</si>
  <si>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</si>
  <si>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</si>
  <si>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</si>
  <si>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</si>
  <si>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</si>
  <si>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</si>
  <si>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</si>
  <si>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</si>
  <si>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</si>
  <si>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</si>
  <si>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</si>
  <si>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</si>
  <si>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</si>
  <si>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</si>
  <si>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</si>
  <si>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</si>
  <si>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</si>
  <si>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</si>
  <si>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</si>
  <si>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</si>
  <si>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</si>
  <si>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</si>
  <si>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</si>
  <si>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</si>
  <si>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</si>
  <si>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</si>
  <si>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</si>
  <si>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</si>
  <si>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</si>
  <si>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</si>
  <si>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</si>
  <si>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</si>
  <si>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</si>
  <si>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</si>
  <si>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</si>
  <si>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</si>
  <si>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</si>
  <si>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</si>
  <si>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</si>
  <si>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</si>
  <si>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</si>
  <si>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</si>
  <si>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</si>
  <si>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</si>
  <si>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</si>
  <si>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</si>
  <si>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</si>
  <si>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</si>
  <si>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</si>
  <si>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</si>
  <si>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</si>
  <si>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</si>
  <si>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</si>
  <si>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</si>
  <si>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</si>
  <si>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</si>
  <si>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</si>
  <si>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</si>
  <si>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</si>
  <si>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</si>
  <si>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</si>
  <si>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</si>
  <si>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</si>
  <si>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</si>
  <si>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</si>
  <si>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</si>
  <si>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</si>
  <si>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</si>
  <si>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</si>
  <si>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</si>
  <si>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</si>
  <si>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</si>
  <si>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</si>
  <si>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</si>
  <si>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</si>
  <si>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</si>
  <si>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</si>
  <si>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</si>
  <si>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</si>
  <si>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</si>
  <si>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</si>
  <si>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</si>
  <si>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</si>
  <si>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</si>
  <si>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</si>
  <si>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</si>
  <si>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</si>
  <si>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</si>
  <si>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</si>
  <si>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</si>
  <si>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</si>
  <si>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</si>
  <si>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</si>
  <si>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</si>
  <si>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</si>
  <si>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</si>
  <si>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</si>
  <si>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</si>
  <si>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</si>
  <si>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</si>
  <si>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</si>
  <si>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</si>
  <si>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</si>
  <si>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</si>
  <si>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</si>
  <si>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</si>
  <si>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</si>
  <si>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</si>
  <si>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</si>
  <si>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</si>
  <si>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</si>
  <si>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</si>
  <si>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</si>
  <si>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</si>
  <si>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</si>
  <si>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</si>
  <si>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</si>
  <si>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</si>
  <si>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</si>
  <si>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</si>
  <si>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</si>
  <si>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</si>
  <si>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</si>
  <si>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</si>
  <si>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</si>
  <si>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</si>
  <si>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</si>
  <si>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</si>
  <si>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</si>
  <si>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</si>
  <si>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</si>
  <si>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</si>
  <si>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</si>
  <si>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</si>
  <si>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</si>
  <si>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</si>
  <si>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</si>
  <si>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</si>
  <si>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</si>
  <si>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</si>
  <si>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</si>
  <si>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</si>
  <si>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</si>
  <si>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</si>
  <si>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</si>
  <si>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</si>
  <si>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</si>
  <si>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</si>
  <si>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</si>
  <si>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</si>
  <si>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</si>
  <si>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</si>
  <si>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</si>
  <si>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</si>
  <si>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</si>
  <si>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</si>
  <si>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</si>
  <si>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</si>
  <si>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</si>
  <si>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</si>
  <si>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</si>
  <si>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</si>
  <si>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</si>
  <si>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</si>
  <si>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</si>
  <si>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</si>
  <si>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</si>
  <si>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</si>
  <si>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</si>
  <si>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</si>
  <si>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</si>
  <si>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</si>
  <si>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</si>
  <si>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</si>
  <si>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</si>
  <si>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</si>
  <si>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</si>
  <si>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</si>
  <si>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</si>
  <si>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</si>
  <si>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</si>
  <si>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</si>
  <si>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</si>
  <si>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</si>
  <si>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</si>
  <si>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</si>
  <si>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</si>
  <si>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</si>
  <si>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</si>
  <si>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</si>
  <si>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</si>
  <si>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</si>
  <si>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</si>
  <si>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</si>
  <si>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</si>
  <si>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</si>
  <si>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</si>
  <si>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</si>
  <si>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</si>
  <si>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</si>
  <si>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</si>
  <si>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</si>
  <si>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</si>
  <si>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</si>
  <si>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</si>
  <si>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</si>
  <si>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</si>
  <si>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</si>
  <si>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</si>
  <si>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</si>
  <si>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</si>
  <si>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</si>
  <si>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</si>
  <si>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</si>
  <si>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</si>
  <si>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</si>
  <si>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</si>
  <si>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</si>
  <si>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</si>
  <si>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</si>
  <si>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</si>
  <si>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</si>
  <si>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</si>
  <si>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</si>
  <si>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</si>
  <si>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</si>
  <si>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</si>
  <si>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</si>
  <si>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</si>
  <si>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</si>
  <si>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</si>
  <si>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</si>
  <si>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</si>
  <si>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</si>
  <si>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</si>
  <si>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</si>
  <si>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</si>
  <si>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</si>
  <si>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</si>
  <si>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</si>
  <si>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</si>
  <si>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</si>
  <si>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</si>
  <si>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</si>
  <si>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</si>
  <si>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</si>
  <si>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</si>
  <si>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</si>
  <si>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</si>
  <si>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</si>
  <si>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</si>
  <si>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</si>
  <si>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</si>
  <si>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</si>
  <si>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</si>
  <si>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</si>
  <si>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</si>
  <si>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</si>
  <si>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</si>
  <si>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</si>
  <si>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</si>
  <si>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</si>
  <si>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</si>
  <si>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</si>
  <si>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</si>
  <si>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</si>
  <si>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</si>
  <si>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</si>
  <si>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</si>
  <si>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</si>
  <si>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</si>
  <si>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</si>
  <si>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</si>
  <si>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</si>
  <si>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</si>
  <si>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</si>
  <si>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</si>
  <si>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</si>
  <si>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</si>
  <si>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</si>
  <si>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</si>
  <si>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</si>
  <si>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</si>
  <si>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</si>
  <si>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</si>
  <si>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</si>
  <si>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</si>
  <si>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</si>
  <si>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</si>
  <si>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</si>
  <si>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</si>
  <si>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</si>
  <si>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</si>
  <si>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</si>
  <si>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</si>
  <si>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</si>
  <si>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</si>
  <si>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</si>
  <si>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</si>
  <si>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</si>
  <si>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</si>
  <si>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</si>
  <si>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</si>
  <si>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</si>
  <si>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</si>
  <si>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</si>
  <si>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</si>
  <si>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</si>
  <si>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</si>
  <si>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</si>
  <si>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</si>
  <si>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</si>
  <si>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</si>
  <si>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</si>
  <si>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</si>
  <si>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</si>
  <si>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</si>
  <si>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</si>
  <si>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</si>
  <si>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</si>
  <si>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</si>
  <si>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</si>
  <si>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</si>
  <si>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</si>
  <si>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</si>
  <si>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</si>
  <si>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</si>
  <si>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</si>
  <si>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</si>
  <si>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</si>
  <si>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</si>
  <si>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</si>
  <si>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</si>
  <si>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</si>
  <si>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</si>
  <si>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</si>
  <si>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</si>
  <si>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</si>
  <si>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</si>
  <si>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</si>
  <si>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</si>
  <si>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</si>
  <si>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</si>
  <si>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</si>
  <si>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</si>
  <si>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</si>
  <si>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</si>
  <si>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</si>
  <si>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</si>
  <si>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</si>
  <si>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</si>
  <si>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</si>
  <si>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</si>
  <si>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</si>
  <si>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</si>
  <si>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</si>
  <si>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</si>
  <si>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</si>
  <si>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</si>
  <si>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</si>
  <si>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</si>
  <si>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</si>
  <si>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</si>
  <si>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</si>
  <si>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</si>
  <si>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</si>
  <si>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</si>
  <si>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</si>
  <si>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</si>
  <si>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</si>
  <si>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</si>
  <si>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</si>
  <si>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</si>
  <si>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</si>
  <si>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</si>
  <si>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</si>
  <si>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</si>
  <si>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</si>
  <si>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</si>
  <si>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</si>
  <si>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</si>
  <si>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</si>
  <si>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</si>
  <si>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</si>
  <si>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</si>
  <si>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</si>
  <si>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</si>
  <si>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</si>
  <si>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</si>
  <si>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</si>
  <si>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</si>
  <si>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</si>
  <si>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</si>
  <si>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</si>
  <si>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</si>
  <si>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</si>
  <si>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</si>
  <si>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</si>
  <si>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</si>
  <si>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</si>
  <si>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</si>
  <si>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</si>
  <si>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</si>
  <si>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</si>
  <si>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</si>
  <si>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</si>
  <si>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</si>
  <si>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</si>
  <si>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</si>
  <si>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</si>
  <si>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</si>
  <si>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</si>
  <si>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</si>
  <si>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</si>
  <si>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</si>
  <si>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</si>
  <si>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</si>
  <si>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</si>
  <si>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</si>
  <si>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</si>
  <si>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</si>
  <si>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</si>
  <si>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</si>
  <si>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</si>
  <si>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</si>
  <si>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</si>
  <si>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</si>
  <si>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</si>
  <si>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</si>
  <si>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</si>
  <si>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</si>
  <si>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</si>
  <si>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</si>
  <si>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</si>
  <si>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</si>
  <si>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</si>
  <si>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</si>
  <si>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</si>
  <si>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</si>
  <si>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</si>
  <si>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</si>
  <si>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</si>
  <si>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</si>
  <si>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</si>
  <si>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</si>
  <si>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</si>
  <si>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</si>
  <si>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</si>
  <si>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</si>
  <si>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</si>
  <si>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</si>
  <si>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</si>
  <si>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</si>
  <si>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</si>
  <si>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</si>
  <si>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</si>
  <si>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</si>
  <si>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</si>
  <si>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</si>
  <si>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</si>
  <si>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</si>
  <si>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</si>
  <si>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</si>
  <si>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</si>
  <si>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</si>
  <si>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</si>
  <si>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</si>
  <si>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</si>
  <si>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</si>
  <si>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</si>
  <si>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</si>
  <si>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</si>
  <si>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</si>
  <si>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</si>
  <si>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</si>
  <si>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</si>
  <si>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</si>
  <si>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</si>
  <si>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</si>
  <si>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</si>
  <si>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</si>
  <si>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</si>
  <si>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</si>
  <si>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</si>
  <si>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</si>
  <si>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</si>
  <si>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</si>
  <si>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</si>
  <si>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</si>
  <si>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</si>
  <si>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</si>
  <si>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</si>
  <si>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</si>
  <si>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</si>
  <si>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</si>
  <si>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</si>
  <si>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</si>
  <si>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</si>
  <si>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</si>
  <si>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</si>
  <si>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</si>
  <si>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</si>
  <si>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</si>
  <si>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</si>
  <si>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</si>
  <si>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</si>
  <si>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</si>
  <si>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</si>
  <si>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</si>
  <si>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</si>
  <si>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</si>
  <si>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</si>
  <si>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</si>
  <si>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</si>
  <si>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</si>
  <si>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</si>
  <si>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</si>
  <si>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</si>
  <si>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</si>
  <si>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</si>
  <si>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</si>
  <si>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</si>
  <si>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</si>
  <si>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</si>
  <si>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</si>
  <si>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</si>
  <si>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</si>
  <si>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</si>
  <si>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</si>
  <si>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</si>
  <si>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</si>
  <si>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</si>
  <si>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</si>
  <si>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</si>
  <si>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</si>
  <si>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</si>
  <si>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</si>
  <si>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</si>
  <si>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</si>
  <si>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</si>
  <si>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</si>
  <si>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</si>
  <si>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</si>
  <si>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</si>
  <si>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</si>
  <si>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</si>
  <si>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</si>
  <si>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</si>
  <si>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</si>
  <si>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</si>
  <si>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</si>
  <si>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</si>
  <si>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</si>
  <si>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</si>
  <si>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</si>
  <si>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</si>
  <si>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</si>
  <si>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</si>
  <si>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</si>
  <si>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</si>
  <si>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</si>
  <si>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</si>
  <si>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</si>
  <si>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</si>
  <si>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</si>
  <si>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</si>
  <si>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</si>
  <si>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</si>
  <si>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</si>
  <si>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</si>
  <si>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</si>
  <si>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</si>
  <si>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</si>
  <si>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</si>
  <si>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</si>
  <si>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</si>
  <si>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</si>
  <si>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</si>
  <si>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</si>
  <si>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</si>
  <si>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</si>
  <si>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</si>
  <si>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</si>
  <si>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</si>
  <si>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</si>
  <si>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</si>
  <si>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</si>
  <si>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</si>
  <si>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</si>
  <si>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</si>
  <si>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</si>
  <si>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</si>
  <si>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</si>
  <si>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</si>
  <si>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</si>
  <si>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</si>
  <si>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</si>
  <si>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</si>
  <si>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</si>
  <si>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</si>
  <si>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</si>
  <si>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</si>
  <si>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</si>
  <si>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</si>
  <si>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</si>
  <si>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</si>
  <si>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</si>
  <si>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</si>
  <si>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</si>
  <si>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</si>
  <si>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</si>
  <si>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</si>
  <si>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</si>
  <si>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</si>
  <si>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</si>
  <si>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</si>
  <si>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</si>
  <si>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</si>
  <si>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</si>
  <si>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</si>
  <si>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</si>
  <si>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</si>
  <si>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</si>
  <si>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</si>
  <si>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</si>
  <si>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</si>
  <si>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</si>
  <si>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</si>
  <si>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</si>
  <si>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</si>
  <si>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</si>
  <si>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</si>
  <si>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</si>
  <si>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</si>
  <si>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</si>
  <si>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</si>
  <si>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</si>
  <si>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</si>
  <si>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</si>
  <si>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</si>
  <si>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</si>
  <si>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</si>
  <si>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</si>
  <si>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</si>
  <si>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</si>
  <si>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</si>
  <si>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</si>
  <si>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</si>
  <si>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</si>
  <si>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</si>
  <si>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</si>
  <si>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</si>
  <si>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</si>
  <si>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</si>
  <si>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</si>
  <si>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</si>
  <si>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</si>
  <si>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</si>
  <si>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</si>
  <si>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</si>
  <si>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</si>
  <si>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</si>
  <si>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</si>
  <si>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</si>
  <si>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</si>
  <si>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</si>
  <si>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</si>
  <si>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</si>
  <si>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</si>
  <si>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</si>
  <si>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</si>
  <si>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</si>
  <si>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</si>
  <si>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</si>
  <si>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</si>
  <si>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</si>
  <si>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</si>
  <si>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</si>
  <si>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</si>
  <si>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</si>
  <si>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</si>
  <si>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</si>
  <si>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</si>
  <si>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</si>
  <si>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</si>
  <si>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</si>
  <si>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</si>
  <si>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</si>
  <si>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</si>
  <si>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</si>
  <si>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</si>
  <si>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</si>
  <si>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</si>
  <si>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</si>
  <si>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</si>
  <si>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</si>
  <si>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</si>
  <si>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</si>
  <si>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</si>
  <si>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</si>
  <si>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</si>
  <si>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</si>
  <si>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</si>
  <si>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</si>
  <si>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</si>
  <si>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</si>
  <si>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</si>
  <si>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</si>
  <si>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</si>
  <si>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</si>
  <si>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</si>
  <si>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</si>
  <si>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</si>
  <si>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</si>
  <si>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</si>
  <si>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</si>
  <si>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</si>
  <si>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</si>
  <si>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</si>
  <si>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</si>
  <si>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</si>
  <si>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</si>
  <si>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</si>
  <si>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</si>
  <si>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</si>
  <si>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</si>
  <si>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</si>
  <si>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</si>
  <si>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</si>
  <si>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</si>
  <si>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</si>
  <si>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</si>
  <si>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</si>
  <si>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</si>
  <si>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</si>
  <si>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</si>
  <si>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</si>
  <si>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</si>
  <si>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</si>
  <si>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</si>
  <si>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</si>
  <si>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</si>
  <si>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</si>
  <si>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</si>
  <si>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</si>
  <si>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</si>
  <si>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</si>
  <si>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</si>
  <si>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</si>
  <si>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</si>
  <si>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</si>
  <si>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</si>
  <si>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</si>
  <si>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</si>
  <si>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</si>
  <si>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</si>
  <si>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</si>
  <si>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</si>
  <si>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</si>
  <si>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</si>
  <si>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</si>
  <si>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</si>
  <si>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</si>
  <si>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</si>
  <si>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</si>
  <si>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</si>
  <si>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</si>
  <si>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</si>
  <si>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</si>
  <si>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</si>
  <si>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</si>
  <si>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</si>
  <si>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</si>
  <si>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</si>
  <si>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</si>
  <si>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</si>
  <si>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</si>
  <si>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</si>
  <si>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</si>
  <si>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</si>
  <si>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</si>
  <si>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</si>
  <si>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</si>
  <si>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</si>
  <si>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</si>
  <si>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</si>
  <si>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</si>
  <si>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</si>
  <si>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</si>
  <si>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</si>
  <si>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</si>
  <si>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</si>
  <si>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</si>
  <si>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</si>
  <si>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</si>
  <si>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</si>
  <si>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</si>
  <si>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</si>
  <si>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</si>
  <si>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</si>
  <si>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</si>
  <si>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</si>
  <si>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</si>
  <si>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</si>
  <si>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</si>
  <si>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</si>
  <si>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</si>
  <si>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</si>
  <si>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</si>
  <si>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</si>
  <si>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</si>
  <si>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</si>
  <si>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</si>
  <si>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</si>
  <si>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</si>
  <si>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</si>
  <si>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</si>
  <si>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</si>
  <si>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</si>
  <si>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</si>
  <si>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</si>
  <si>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</si>
  <si>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</si>
  <si>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</si>
  <si>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</si>
  <si>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</si>
  <si>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</si>
  <si>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</si>
  <si>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</si>
  <si>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</si>
  <si>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</si>
  <si>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</si>
  <si>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</si>
  <si>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</si>
  <si>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</si>
  <si>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</si>
  <si>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</si>
  <si>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</si>
  <si>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</si>
  <si>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</si>
  <si>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</si>
  <si>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</si>
  <si>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</si>
  <si>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</si>
  <si>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</si>
  <si>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</si>
  <si>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</si>
  <si>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</si>
  <si>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</si>
  <si>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</si>
  <si>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</si>
  <si>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</si>
  <si>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</si>
  <si>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</si>
  <si>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</si>
  <si>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</si>
  <si>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</si>
  <si>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</si>
  <si>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</si>
  <si>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</si>
  <si>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</si>
  <si>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</si>
  <si>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</si>
  <si>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</si>
  <si>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</si>
  <si>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</si>
  <si>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</si>
  <si>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</si>
  <si>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</si>
  <si>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</si>
  <si>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</si>
  <si>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</si>
  <si>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</si>
  <si>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</si>
  <si>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</si>
  <si>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</si>
  <si>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</si>
  <si>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</si>
  <si>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</si>
  <si>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</si>
  <si>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</si>
  <si>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</si>
  <si>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</si>
  <si>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</si>
  <si>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</si>
  <si>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</si>
  <si>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</si>
  <si>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</si>
  <si>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</si>
  <si>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</si>
  <si>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</si>
  <si>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</si>
  <si>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</si>
  <si>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</si>
  <si>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</si>
  <si>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</si>
  <si>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</si>
  <si>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</si>
  <si>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</si>
  <si>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</si>
  <si>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</si>
  <si>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</si>
  <si>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</si>
  <si>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</si>
  <si>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</si>
  <si>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</si>
  <si>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</si>
  <si>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</si>
  <si>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</si>
  <si>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</si>
  <si>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</si>
  <si>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</si>
  <si>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</si>
  <si>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</si>
  <si>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</si>
  <si>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</si>
  <si>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</si>
  <si>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</si>
  <si>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</si>
  <si>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</si>
  <si>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</si>
  <si>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</si>
  <si>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</si>
  <si>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</si>
  <si>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</si>
  <si>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</si>
  <si>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</si>
  <si>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</si>
  <si>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</si>
  <si>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</si>
  <si>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</si>
  <si>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</si>
  <si>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</si>
  <si>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</si>
  <si>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</si>
  <si>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</si>
  <si>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</si>
  <si>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</si>
  <si>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</si>
  <si>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</si>
  <si>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</si>
  <si>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</si>
  <si>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</si>
  <si>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</si>
  <si>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</si>
  <si>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</si>
  <si>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</si>
  <si>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</si>
  <si>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</si>
  <si>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</si>
  <si>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</si>
  <si>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</si>
  <si>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</si>
  <si>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</si>
  <si>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</si>
  <si>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</si>
  <si>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</si>
  <si>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</si>
  <si>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</si>
  <si>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</si>
  <si>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</si>
  <si>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</si>
  <si>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</si>
  <si>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</si>
  <si>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</si>
  <si>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</si>
  <si>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</si>
  <si>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</si>
  <si>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</si>
  <si>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</si>
  <si>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</si>
  <si>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</si>
  <si>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</si>
  <si>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</si>
  <si>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</si>
  <si>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</si>
  <si>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</si>
  <si>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</si>
  <si>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</si>
  <si>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</si>
  <si>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</si>
  <si>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</si>
  <si>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</si>
  <si>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</si>
  <si>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</si>
  <si>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</si>
  <si>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</si>
  <si>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</si>
  <si>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</si>
  <si>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</si>
  <si>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</si>
  <si>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</si>
  <si>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</si>
  <si>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</si>
  <si>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</si>
  <si>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</si>
  <si>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</si>
  <si>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</si>
  <si>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</si>
  <si>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</si>
  <si>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</si>
  <si>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</si>
  <si>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</si>
  <si>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</si>
  <si>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</si>
  <si>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</si>
  <si>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</si>
  <si>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</si>
  <si>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</si>
  <si>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</si>
  <si>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</si>
  <si>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</si>
  <si>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</si>
  <si>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</si>
  <si>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</si>
  <si>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</si>
  <si>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</si>
  <si>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</si>
  <si>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</si>
  <si>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</si>
  <si>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</si>
  <si>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</si>
  <si>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</si>
  <si>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</si>
  <si>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</si>
  <si>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</si>
  <si>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</si>
  <si>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</si>
  <si>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</si>
  <si>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</si>
  <si>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</si>
  <si>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</si>
  <si>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</si>
  <si>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</si>
  <si>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</si>
  <si>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</si>
  <si>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</si>
  <si>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</si>
  <si>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</si>
  <si>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</si>
  <si>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</si>
  <si>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</si>
  <si>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</si>
  <si>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</si>
  <si>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</si>
  <si>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</si>
  <si>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</si>
  <si>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</si>
  <si>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</si>
  <si>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</si>
  <si>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</si>
  <si>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</si>
  <si>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</si>
  <si>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</si>
  <si>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</si>
  <si>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</si>
  <si>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</si>
  <si>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</si>
  <si>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</si>
  <si>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</si>
  <si>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</si>
  <si>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</si>
  <si>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</si>
  <si>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</si>
  <si>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</si>
  <si>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</si>
  <si>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</si>
  <si>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</si>
  <si>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</si>
  <si>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</si>
  <si>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</si>
  <si>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</si>
  <si>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</si>
  <si>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</si>
  <si>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</si>
  <si>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</si>
  <si>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</si>
  <si>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</si>
  <si>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</si>
  <si>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</si>
  <si>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</si>
  <si>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</si>
  <si>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</si>
  <si>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</si>
  <si>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</si>
  <si>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</si>
  <si>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</si>
  <si>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</si>
  <si>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</si>
  <si>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</si>
  <si>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</si>
  <si>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</si>
  <si>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</si>
  <si>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</si>
  <si>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</si>
  <si>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</si>
  <si>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</si>
  <si>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</si>
  <si>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</si>
  <si>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</si>
  <si>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</si>
  <si>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</si>
  <si>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</si>
  <si>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</si>
  <si>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</si>
  <si>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</si>
  <si>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</si>
  <si>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</si>
  <si>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</si>
  <si>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</si>
  <si>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</si>
  <si>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</si>
  <si>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</si>
  <si>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</si>
  <si>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</si>
  <si>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</si>
  <si>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</si>
  <si>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</si>
  <si>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</si>
  <si>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</si>
  <si>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</si>
  <si>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</si>
  <si>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</si>
  <si>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</si>
  <si>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</si>
  <si>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</si>
  <si>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</si>
  <si>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</si>
  <si>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</si>
  <si>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</si>
  <si>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</si>
  <si>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</si>
  <si>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</si>
  <si>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</si>
  <si>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</si>
  <si>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</si>
  <si>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</si>
  <si>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</si>
  <si>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</si>
  <si>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</si>
  <si>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</si>
  <si>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</si>
  <si>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</si>
  <si>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</si>
  <si>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</si>
  <si>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</si>
  <si>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</si>
  <si>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</si>
  <si>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</si>
  <si>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</si>
  <si>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</si>
  <si>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</si>
  <si>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</si>
  <si>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</si>
  <si>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</si>
  <si>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</si>
  <si>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</si>
  <si>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</si>
  <si>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</si>
  <si>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</si>
  <si>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</si>
  <si>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</si>
  <si>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</si>
  <si>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</si>
  <si>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</si>
  <si>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</si>
  <si>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</si>
  <si>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</si>
  <si>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</si>
  <si>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</si>
  <si>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</si>
  <si>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</si>
  <si>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</si>
  <si>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</si>
  <si>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</si>
  <si>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</si>
  <si>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</si>
  <si>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</si>
  <si>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</si>
  <si>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</si>
  <si>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</si>
  <si>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</si>
  <si>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</si>
  <si>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</si>
  <si>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</si>
  <si>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</si>
  <si>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</si>
  <si>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</si>
  <si>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</si>
  <si>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</si>
  <si>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</si>
  <si>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</si>
  <si>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</si>
  <si>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</si>
  <si>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</si>
  <si>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</si>
  <si>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</si>
  <si>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</si>
  <si>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</si>
  <si>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</si>
  <si>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</si>
  <si>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</si>
  <si>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</si>
  <si>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</si>
  <si>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</si>
  <si>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</si>
  <si>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</si>
  <si>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</si>
  <si>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</si>
  <si>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</si>
  <si>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</si>
  <si>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</si>
  <si>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</si>
  <si>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</si>
  <si>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</si>
  <si>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</si>
  <si>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</si>
  <si>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</si>
  <si>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</si>
  <si>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</si>
  <si>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</si>
  <si>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</si>
  <si>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</si>
  <si>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</si>
  <si>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</si>
  <si>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</si>
  <si>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</si>
  <si>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</si>
  <si>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</si>
  <si>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</si>
  <si>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</si>
  <si>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</si>
  <si>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</si>
  <si>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</si>
  <si>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</si>
  <si>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</si>
  <si>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</si>
  <si>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</si>
  <si>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</si>
  <si>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</si>
  <si>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</si>
  <si>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</si>
  <si>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</si>
  <si>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</si>
  <si>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</si>
  <si>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</si>
  <si>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</si>
  <si>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</si>
  <si>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</si>
  <si>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</si>
  <si>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</si>
  <si>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</si>
  <si>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</si>
  <si>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</si>
  <si>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</si>
  <si>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</si>
  <si>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</si>
  <si>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</si>
  <si>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</si>
  <si>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</si>
  <si>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</si>
  <si>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</si>
  <si>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</si>
  <si>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</si>
  <si>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</si>
  <si>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</si>
  <si>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</si>
  <si>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</si>
  <si>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</si>
  <si>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</si>
  <si>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</si>
  <si>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</si>
  <si>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</si>
  <si>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</si>
  <si>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</si>
  <si>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</si>
  <si>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</si>
  <si>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</si>
  <si>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</si>
  <si>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</si>
  <si>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</si>
  <si>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</si>
  <si>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</si>
  <si>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</si>
  <si>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</si>
  <si>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</si>
  <si>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</si>
  <si>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</si>
  <si>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</si>
  <si>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</si>
  <si>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</si>
  <si>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</si>
  <si>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</si>
  <si>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</si>
  <si>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</si>
  <si>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</si>
  <si>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</si>
  <si>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</si>
  <si>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</si>
  <si>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</si>
  <si>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</si>
  <si>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</si>
  <si>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</si>
  <si>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</si>
  <si>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</si>
  <si>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</si>
  <si>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</si>
  <si>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</si>
  <si>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</si>
  <si>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</si>
  <si>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</si>
  <si>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</si>
  <si>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</si>
  <si>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</si>
  <si>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</si>
  <si>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</si>
  <si>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</si>
  <si>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</si>
  <si>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</si>
  <si>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</si>
  <si>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</si>
  <si>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</si>
  <si>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</si>
  <si>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</si>
  <si>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</si>
  <si>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</si>
  <si>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</si>
  <si>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</si>
  <si>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</si>
  <si>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</si>
  <si>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</si>
  <si>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</si>
  <si>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</si>
  <si>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</si>
  <si>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</si>
  <si>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</si>
  <si>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</si>
  <si>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</si>
  <si>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</si>
  <si>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</si>
  <si>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</si>
  <si>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</si>
  <si>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</si>
  <si>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</si>
  <si>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</si>
  <si>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</si>
  <si>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</si>
  <si>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</si>
  <si>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</si>
  <si>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</si>
  <si>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</si>
  <si>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</si>
  <si>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</si>
  <si>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</si>
  <si>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</si>
  <si>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</si>
  <si>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</si>
  <si>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</si>
  <si>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</si>
  <si>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</si>
  <si>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</si>
  <si>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</si>
  <si>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</si>
  <si>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</si>
  <si>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</si>
  <si>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</si>
  <si>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</si>
  <si>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</si>
  <si>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</si>
  <si>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</si>
  <si>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</si>
  <si>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</si>
  <si>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</si>
  <si>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</si>
  <si>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</si>
  <si>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</si>
  <si>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</si>
  <si>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</si>
  <si>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</si>
  <si>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</si>
  <si>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</si>
  <si>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</si>
  <si>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</si>
  <si>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</si>
  <si>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</si>
  <si>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</si>
  <si>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</si>
  <si>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</si>
  <si>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</si>
  <si>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</si>
  <si>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</si>
  <si>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</si>
  <si>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</si>
  <si>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</si>
  <si>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</si>
  <si>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</si>
  <si>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</si>
  <si>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</si>
  <si>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</si>
  <si>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</si>
  <si>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</si>
  <si>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</si>
  <si>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</si>
  <si>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</si>
  <si>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</si>
  <si>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</si>
  <si>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</si>
  <si>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</si>
  <si>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</si>
  <si>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</si>
  <si>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</si>
  <si>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</si>
  <si>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</si>
  <si>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</si>
  <si>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</si>
  <si>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</si>
  <si>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</si>
  <si>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</si>
  <si>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</si>
  <si>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</si>
  <si>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</si>
  <si>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</si>
  <si>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</si>
  <si>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</si>
  <si>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</si>
  <si>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</si>
  <si>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</si>
  <si>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</si>
  <si>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</si>
  <si>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</si>
  <si>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</si>
  <si>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</si>
  <si>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</si>
  <si>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</si>
  <si>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</si>
  <si>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</si>
  <si>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</si>
  <si>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</si>
  <si>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</si>
  <si>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</si>
  <si>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</si>
  <si>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</si>
  <si>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</si>
  <si>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</si>
  <si>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</si>
  <si>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</si>
  <si>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</si>
  <si>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</si>
  <si>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</si>
  <si>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</si>
  <si>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</si>
  <si>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</si>
  <si>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</si>
  <si>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</si>
  <si>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</si>
  <si>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</si>
  <si>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</si>
  <si>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</si>
  <si>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</si>
  <si>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</si>
  <si>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</si>
  <si>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</si>
  <si>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</si>
  <si>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</si>
  <si>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</si>
  <si>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</si>
  <si>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</si>
  <si>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</si>
  <si>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</si>
  <si>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</si>
  <si>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</si>
  <si>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</si>
  <si>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</si>
  <si>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</si>
  <si>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</si>
  <si>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</si>
  <si>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</si>
  <si>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</si>
  <si>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</si>
  <si>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</si>
  <si>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</si>
  <si>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</si>
  <si>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</si>
  <si>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</si>
  <si>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</si>
  <si>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</si>
  <si>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</si>
  <si>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</si>
  <si>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</si>
  <si>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</si>
  <si>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</si>
  <si>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</si>
  <si>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</si>
  <si>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</si>
  <si>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</si>
  <si>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</si>
  <si>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</si>
  <si>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</si>
  <si>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</si>
  <si>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</si>
  <si>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</si>
  <si>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</si>
  <si>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</si>
  <si>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</si>
  <si>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</si>
  <si>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</si>
  <si>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</si>
  <si>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</si>
  <si>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</si>
  <si>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</si>
  <si>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</si>
  <si>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</si>
  <si>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</si>
  <si>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</si>
  <si>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</si>
  <si>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</si>
  <si>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</si>
  <si>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</si>
  <si>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</si>
  <si>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</si>
  <si>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</si>
  <si>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</si>
  <si>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</si>
  <si>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</si>
  <si>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</si>
  <si>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</si>
  <si>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</si>
  <si>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</si>
  <si>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</si>
  <si>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</si>
  <si>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</si>
  <si>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</si>
  <si>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</si>
  <si>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</si>
  <si>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</si>
  <si>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</si>
  <si>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</si>
  <si>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</si>
  <si>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</si>
  <si>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</si>
  <si>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</si>
  <si>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</si>
  <si>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</si>
  <si>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</si>
  <si>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</si>
  <si>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</si>
  <si>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</si>
  <si>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</si>
  <si>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</si>
  <si>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</si>
  <si>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</si>
  <si>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</si>
  <si>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</si>
  <si>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</si>
  <si>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</si>
  <si>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</si>
  <si>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</si>
  <si>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</si>
  <si>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</si>
  <si>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</si>
  <si>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</si>
  <si>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</si>
  <si>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</si>
  <si>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</si>
  <si>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</si>
  <si>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</si>
  <si>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</si>
  <si>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</si>
  <si>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</si>
  <si>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</si>
  <si>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</si>
  <si>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</si>
  <si>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</si>
  <si>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</si>
  <si>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</si>
  <si>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</si>
  <si>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</si>
  <si>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</si>
  <si>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</si>
  <si>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</si>
  <si>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</si>
  <si>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</si>
  <si>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</si>
  <si>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</si>
  <si>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</si>
  <si>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</si>
  <si>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</si>
  <si>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</si>
  <si>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</si>
  <si>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</si>
  <si>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</si>
  <si>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</si>
  <si>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</si>
  <si>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</si>
  <si>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</si>
  <si>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</si>
  <si>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</si>
  <si>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</si>
  <si>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</si>
  <si>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</si>
  <si>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</si>
  <si>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</si>
  <si>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</si>
  <si>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</si>
  <si>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</si>
  <si>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</si>
  <si>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</si>
  <si>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</si>
  <si>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</si>
  <si>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</si>
  <si>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</si>
  <si>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</si>
  <si>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</si>
  <si>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</si>
  <si>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</si>
  <si>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</si>
  <si>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</si>
  <si>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</si>
  <si>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</si>
  <si>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</si>
  <si>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</si>
  <si>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</si>
  <si>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</si>
  <si>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</si>
  <si>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</si>
  <si>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</si>
  <si>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</si>
  <si>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</si>
  <si>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</si>
  <si>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</si>
  <si>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</si>
  <si>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</si>
  <si>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</si>
  <si>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</si>
  <si>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</si>
  <si>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</si>
  <si>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</si>
  <si>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</si>
  <si>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</si>
  <si>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</si>
  <si>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</si>
  <si>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</si>
  <si>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</si>
  <si>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</si>
  <si>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</si>
  <si>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</si>
  <si>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</si>
  <si>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</si>
  <si>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</si>
  <si>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</si>
  <si>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</si>
  <si>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</si>
  <si>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</si>
  <si>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</si>
  <si>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</si>
  <si>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</si>
  <si>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</si>
  <si>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</si>
  <si>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</si>
  <si>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</si>
  <si>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</si>
  <si>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</si>
  <si>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</si>
  <si>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</si>
  <si>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</si>
  <si>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</si>
  <si>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</si>
  <si>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</si>
  <si>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</si>
  <si>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</si>
  <si>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</si>
  <si>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</si>
  <si>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</si>
  <si>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</si>
  <si>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</si>
  <si>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</si>
  <si>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</si>
  <si>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</si>
  <si>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</si>
  <si>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</si>
  <si>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</si>
  <si>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</si>
  <si>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</si>
  <si>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</si>
  <si>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</si>
  <si>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</si>
  <si>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</si>
  <si>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</si>
  <si>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</si>
  <si>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</si>
  <si>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</si>
  <si>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</si>
  <si>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</si>
  <si>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</si>
  <si>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</si>
  <si>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</si>
  <si>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</si>
  <si>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</si>
  <si>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</si>
  <si>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</si>
  <si>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</si>
  <si>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</si>
  <si>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</si>
  <si>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</si>
  <si>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</si>
  <si>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</si>
  <si>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</si>
  <si>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</si>
  <si>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</si>
  <si>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</si>
  <si>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</si>
  <si>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</si>
  <si>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</si>
  <si>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</si>
  <si>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</si>
  <si>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</si>
  <si>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</si>
  <si>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</si>
  <si>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</si>
  <si>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</si>
  <si>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</si>
  <si>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</si>
  <si>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</si>
  <si>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</si>
  <si>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</si>
  <si>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</si>
  <si>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</si>
  <si>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</si>
  <si>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</si>
  <si>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</si>
  <si>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</si>
  <si>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</si>
  <si>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</si>
  <si>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</si>
  <si>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</si>
  <si>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</si>
  <si>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</si>
  <si>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</si>
  <si>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</si>
  <si>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</si>
  <si>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</si>
  <si>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</si>
  <si>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</si>
  <si>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</si>
  <si>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</si>
  <si>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</si>
  <si>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</si>
  <si>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</si>
  <si>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</si>
  <si>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</si>
  <si>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</si>
  <si>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</si>
  <si>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</si>
  <si>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</si>
  <si>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</si>
  <si>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</si>
  <si>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</si>
  <si>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</si>
  <si>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</si>
  <si>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</si>
  <si>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</si>
  <si>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</si>
  <si>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</si>
  <si>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</si>
  <si>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</si>
  <si>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</si>
  <si>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</si>
  <si>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</si>
  <si>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</si>
  <si>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</si>
  <si>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</si>
  <si>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</si>
  <si>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</si>
  <si>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</si>
  <si>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</si>
  <si>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</si>
  <si>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</si>
  <si>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</si>
  <si>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</si>
  <si>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</si>
  <si>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</si>
  <si>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</si>
  <si>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</si>
  <si>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</si>
  <si>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</si>
  <si>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</si>
  <si>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</si>
  <si>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</si>
  <si>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</si>
  <si>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</si>
  <si>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</si>
  <si>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</si>
  <si>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</si>
  <si>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</si>
  <si>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</si>
  <si>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</si>
  <si>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</si>
  <si>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</si>
  <si>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</si>
  <si>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</si>
  <si>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</si>
  <si>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</si>
  <si>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</si>
  <si>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</si>
  <si>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</si>
  <si>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</si>
  <si>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</si>
  <si>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</si>
  <si>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</si>
  <si>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</si>
  <si>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</si>
  <si>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</si>
  <si>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</si>
  <si>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</si>
  <si>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</si>
  <si>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</si>
  <si>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</si>
  <si>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</si>
  <si>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</si>
  <si>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</si>
  <si>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</si>
  <si>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</si>
  <si>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</si>
  <si>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</si>
  <si>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</si>
  <si>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</si>
  <si>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</si>
  <si>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</si>
  <si>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</si>
  <si>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</si>
  <si>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</si>
  <si>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</si>
  <si>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</si>
  <si>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</si>
  <si>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</si>
  <si>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</si>
  <si>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</si>
  <si>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</si>
  <si>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</si>
  <si>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</si>
  <si>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</si>
  <si>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</si>
  <si>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</si>
  <si>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</si>
  <si>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</si>
  <si>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</si>
  <si>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</si>
  <si>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</si>
  <si>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</si>
  <si>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</si>
  <si>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</si>
  <si>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</si>
  <si>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</si>
  <si>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</si>
  <si>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</si>
  <si>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</si>
  <si>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</si>
  <si>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</si>
  <si>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</si>
  <si>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</si>
  <si>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</si>
  <si>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</si>
  <si>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</si>
  <si>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</si>
  <si>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</si>
  <si>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</si>
  <si>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</si>
  <si>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</si>
  <si>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</si>
  <si>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</si>
  <si>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</si>
  <si>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</si>
  <si>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</si>
  <si>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</si>
  <si>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</si>
  <si>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</si>
  <si>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</si>
  <si>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</si>
  <si>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</si>
  <si>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</si>
  <si>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</si>
  <si>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</si>
  <si>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</si>
  <si>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</si>
  <si>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</si>
  <si>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</si>
  <si>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</si>
  <si>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</si>
  <si>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</si>
  <si>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</si>
  <si>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</si>
  <si>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</si>
  <si>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</si>
  <si>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</si>
  <si>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</si>
  <si>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</si>
  <si>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</si>
  <si>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</si>
  <si>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</si>
  <si>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</si>
  <si>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</si>
  <si>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</si>
  <si>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</si>
  <si>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</si>
  <si>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</si>
  <si>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</si>
  <si>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</si>
  <si>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</si>
  <si>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</si>
  <si>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</si>
  <si>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</si>
  <si>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</si>
  <si>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</si>
  <si>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</si>
  <si>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</si>
  <si>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</si>
  <si>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</si>
  <si>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</si>
  <si>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</si>
  <si>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</si>
  <si>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</si>
  <si>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</si>
  <si>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</si>
  <si>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</si>
  <si>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</si>
  <si>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</si>
  <si>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</si>
  <si>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</si>
  <si>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</si>
  <si>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</si>
  <si>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</si>
  <si>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</si>
  <si>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</si>
  <si>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</si>
  <si>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</si>
  <si>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</si>
  <si>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</si>
  <si>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</si>
  <si>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</si>
  <si>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</si>
  <si>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</si>
  <si>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</si>
  <si>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</si>
  <si>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</si>
  <si>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</si>
  <si>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</si>
  <si>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</si>
  <si>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</si>
  <si>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</si>
  <si>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</si>
  <si>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</si>
  <si>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</si>
  <si>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</si>
  <si>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</si>
  <si>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</si>
  <si>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</si>
  <si>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</si>
  <si>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</si>
  <si>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</si>
  <si>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</si>
  <si>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</si>
  <si>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</si>
  <si>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</si>
  <si>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</si>
  <si>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</si>
  <si>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</si>
  <si>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</si>
  <si>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</si>
  <si>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</si>
  <si>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</si>
  <si>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</si>
  <si>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</si>
  <si>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</si>
  <si>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</si>
  <si>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</si>
  <si>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</si>
  <si>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</si>
  <si>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</si>
  <si>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</si>
  <si>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</si>
  <si>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</si>
  <si>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</si>
  <si>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</si>
  <si>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</si>
  <si>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</si>
  <si>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</si>
  <si>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</si>
  <si>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</si>
  <si>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</si>
  <si>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</si>
  <si>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</si>
  <si>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</si>
  <si>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</si>
  <si>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</si>
  <si>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</si>
  <si>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</si>
  <si>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</si>
  <si>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</si>
  <si>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</si>
  <si>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</si>
  <si>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</si>
  <si>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</si>
  <si>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</si>
  <si>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</si>
  <si>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</si>
  <si>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</si>
  <si>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</si>
  <si>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</si>
  <si>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</si>
  <si>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</si>
  <si>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</si>
  <si>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</si>
  <si>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</si>
  <si>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</si>
  <si>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</si>
  <si>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</si>
  <si>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</si>
  <si>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</si>
  <si>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</si>
  <si>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</si>
  <si>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</si>
  <si>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</si>
  <si>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</si>
  <si>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</si>
  <si>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</si>
  <si>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</si>
  <si>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</si>
  <si>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</si>
  <si>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</si>
  <si>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</si>
  <si>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</si>
  <si>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</si>
  <si>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</si>
  <si>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</si>
  <si>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</si>
  <si>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</si>
  <si>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</si>
  <si>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</si>
  <si>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</si>
  <si>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</si>
  <si>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</si>
  <si>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</si>
  <si>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</si>
  <si>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</si>
  <si>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</si>
  <si>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</si>
  <si>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</si>
  <si>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</si>
  <si>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</si>
  <si>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</si>
  <si>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</si>
  <si>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</si>
  <si>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</si>
  <si>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</si>
  <si>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</si>
  <si>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</si>
  <si>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</si>
  <si>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</si>
  <si>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</si>
  <si>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</si>
  <si>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</si>
  <si>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</si>
  <si>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</si>
  <si>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</si>
  <si>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</si>
  <si>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</si>
  <si>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</si>
  <si>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</si>
  <si>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</si>
  <si>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</si>
  <si>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</si>
  <si>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</si>
  <si>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</si>
  <si>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</si>
  <si>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</si>
  <si>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</si>
  <si>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</si>
  <si>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</si>
  <si>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</si>
  <si>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</si>
  <si>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</si>
  <si>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</si>
  <si>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</si>
  <si>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</si>
  <si>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</si>
  <si>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</si>
  <si>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</si>
  <si>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</si>
  <si>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</si>
  <si>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</si>
  <si>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</si>
  <si>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</si>
  <si>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</si>
  <si>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</si>
  <si>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</si>
  <si>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</si>
  <si>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</si>
  <si>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</si>
  <si>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</si>
  <si>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</si>
  <si>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</si>
  <si>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</si>
  <si>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</si>
  <si>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</si>
  <si>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</si>
  <si>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</si>
  <si>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</si>
  <si>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</si>
  <si>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</si>
  <si>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</si>
  <si>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</si>
  <si>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</si>
  <si>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</si>
  <si>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</si>
  <si>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</si>
  <si>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</si>
  <si>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</si>
  <si>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</si>
  <si>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</si>
  <si>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</si>
  <si>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</si>
  <si>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</si>
  <si>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</si>
  <si>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</si>
  <si>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</si>
  <si>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</si>
  <si>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</si>
  <si>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</si>
  <si>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</si>
  <si>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</si>
  <si>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</si>
  <si>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</si>
  <si>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</si>
  <si>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</si>
  <si>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</si>
  <si>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</si>
  <si>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</si>
  <si>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</si>
  <si>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</si>
  <si>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</si>
  <si>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</si>
  <si>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</si>
  <si>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</si>
  <si>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</si>
  <si>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</si>
  <si>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</si>
  <si>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</si>
  <si>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</si>
  <si>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</si>
  <si>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</si>
  <si>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</si>
  <si>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</si>
  <si>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</si>
  <si>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</si>
  <si>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</si>
  <si>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</si>
  <si>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</si>
  <si>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</si>
  <si>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</si>
  <si>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</si>
  <si>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</si>
  <si>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</si>
  <si>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</si>
  <si>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</si>
  <si>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</si>
  <si>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</si>
  <si>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</si>
  <si>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</si>
  <si>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</si>
  <si>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</si>
  <si>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</si>
  <si>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</si>
  <si>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</si>
  <si>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</si>
  <si>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</si>
  <si>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</si>
  <si>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</si>
  <si>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</si>
  <si>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</si>
  <si>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</si>
  <si>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</si>
  <si>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</si>
  <si>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</si>
  <si>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</si>
  <si>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</si>
  <si>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</si>
  <si>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</si>
  <si>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</si>
  <si>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</si>
  <si>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</si>
  <si>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</si>
  <si>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</si>
  <si>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</si>
  <si>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</si>
  <si>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</si>
  <si>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</si>
  <si>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</si>
  <si>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</si>
  <si>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</si>
  <si>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</si>
  <si>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</si>
  <si>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</si>
  <si>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</si>
  <si>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</si>
  <si>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</si>
  <si>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</si>
  <si>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</si>
  <si>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</si>
  <si>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</si>
  <si>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</si>
  <si>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</si>
  <si>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</si>
  <si>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</si>
  <si>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</si>
  <si>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</si>
  <si>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</si>
  <si>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</si>
  <si>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</si>
  <si>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</si>
  <si>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</si>
  <si>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</si>
  <si>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</si>
  <si>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</si>
  <si>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</si>
  <si>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</si>
  <si>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</si>
  <si>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</si>
  <si>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</si>
  <si>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</si>
  <si>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</si>
  <si>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</si>
  <si>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</si>
  <si>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</si>
  <si>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</si>
  <si>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</si>
  <si>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</si>
  <si>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</si>
  <si>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</si>
  <si>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</si>
  <si>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</si>
  <si>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</si>
  <si>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</si>
  <si>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</si>
  <si>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</si>
  <si>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</si>
  <si>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</si>
  <si>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</si>
  <si>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</si>
  <si>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</si>
  <si>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</si>
  <si>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</si>
  <si>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</si>
  <si>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</si>
  <si>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</si>
  <si>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</si>
  <si>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</si>
  <si>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</si>
  <si>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</si>
  <si>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</si>
  <si>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</si>
  <si>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</si>
  <si>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</si>
  <si>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</si>
  <si>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</si>
  <si>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</si>
  <si>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</si>
  <si>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</si>
  <si>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</si>
  <si>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</si>
  <si>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</si>
  <si>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</si>
  <si>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</si>
  <si>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</si>
  <si>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</si>
  <si>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</si>
  <si>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</si>
  <si>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</si>
  <si>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</si>
  <si>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</si>
  <si>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</si>
  <si>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</si>
  <si>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</si>
  <si>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</si>
  <si>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</si>
  <si>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</si>
  <si>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</si>
  <si>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</si>
  <si>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</si>
  <si>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</si>
  <si>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</si>
  <si>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</si>
  <si>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</si>
  <si>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</si>
  <si>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</si>
  <si>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</si>
  <si>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</si>
  <si>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</si>
  <si>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</si>
  <si>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</si>
  <si>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</si>
  <si>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</si>
  <si>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</si>
  <si>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</si>
  <si>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</si>
  <si>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</si>
  <si>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</si>
  <si>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</si>
  <si>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</si>
  <si>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</si>
  <si>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</si>
  <si>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</si>
  <si>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</si>
  <si>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</si>
  <si>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</si>
  <si>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</si>
  <si>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</si>
  <si>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</si>
  <si>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</si>
  <si>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</si>
  <si>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</si>
  <si>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</si>
  <si>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</si>
  <si>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</si>
  <si>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</si>
  <si>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</si>
  <si>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</si>
  <si>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</si>
  <si>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</si>
  <si>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</si>
  <si>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</si>
  <si>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</si>
  <si>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</si>
  <si>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</si>
  <si>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</si>
  <si>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</si>
  <si>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</si>
  <si>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</si>
  <si>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</si>
  <si>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</si>
  <si>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</si>
  <si>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</si>
  <si>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</si>
  <si>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</si>
  <si>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</si>
  <si>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</si>
  <si>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</si>
  <si>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</si>
  <si>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</si>
  <si>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</si>
  <si>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</si>
  <si>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</si>
  <si>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</si>
  <si>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</si>
  <si>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</si>
  <si>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</si>
  <si>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</si>
  <si>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</si>
  <si>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</si>
  <si>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</si>
  <si>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</si>
  <si>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</si>
  <si>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</si>
  <si>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</si>
  <si>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</si>
  <si>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</si>
  <si>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</si>
  <si>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</si>
  <si>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</si>
  <si>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</si>
  <si>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</si>
  <si>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</si>
  <si>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</si>
  <si>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</si>
  <si>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</si>
  <si>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</si>
  <si>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</si>
  <si>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</si>
  <si>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</si>
  <si>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</si>
  <si>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</si>
  <si>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</si>
  <si>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</si>
  <si>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</si>
  <si>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</si>
  <si>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</si>
  <si>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</si>
  <si>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</si>
  <si>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</si>
  <si>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</si>
  <si>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</si>
  <si>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</si>
  <si>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</si>
  <si>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</si>
  <si>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</si>
  <si>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</si>
  <si>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</si>
  <si>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</si>
  <si>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</si>
  <si>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</si>
  <si>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</si>
  <si>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</si>
  <si>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</si>
  <si>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</si>
  <si>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</si>
  <si>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</si>
  <si>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</si>
  <si>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</si>
  <si>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</si>
  <si>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</si>
  <si>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</si>
  <si>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</si>
  <si>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</si>
  <si>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</si>
  <si>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</si>
  <si>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</si>
  <si>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</si>
  <si>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</si>
  <si>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</si>
  <si>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</si>
  <si>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</si>
  <si>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</si>
  <si>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</si>
  <si>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</si>
  <si>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</si>
  <si>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</si>
  <si>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</si>
  <si>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</si>
  <si>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</si>
  <si>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</si>
  <si>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</si>
  <si>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</si>
  <si>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</si>
  <si>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</si>
  <si>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</si>
  <si>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</si>
  <si>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</si>
  <si>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</si>
  <si>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</si>
  <si>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</si>
  <si>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</si>
  <si>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</si>
  <si>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</si>
  <si>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</si>
  <si>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</si>
  <si>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</si>
  <si>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</si>
  <si>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</si>
  <si>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</si>
  <si>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</si>
  <si>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</si>
  <si>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</si>
  <si>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</si>
  <si>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</si>
  <si>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</si>
  <si>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</si>
  <si>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</si>
  <si>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</si>
  <si>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</si>
  <si>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</si>
  <si>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</si>
  <si>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</si>
  <si>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</si>
  <si>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</si>
  <si>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</si>
  <si>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</si>
  <si>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</si>
  <si>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</si>
  <si>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</si>
  <si>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</si>
  <si>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</si>
  <si>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</si>
  <si>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</si>
  <si>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</si>
  <si>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</si>
  <si>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</si>
  <si>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</si>
  <si>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</si>
  <si>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</si>
  <si>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</si>
  <si>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</si>
  <si>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</si>
  <si>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</si>
  <si>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</si>
  <si>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</si>
  <si>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</si>
  <si>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</si>
  <si>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</si>
  <si>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</si>
  <si>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</si>
  <si>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</si>
  <si>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</si>
  <si>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</si>
  <si>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</si>
  <si>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</si>
  <si>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</si>
  <si>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</si>
  <si>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</si>
  <si>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</si>
  <si>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</si>
  <si>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</si>
  <si>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</si>
  <si>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</si>
  <si>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</si>
  <si>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</si>
  <si>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</si>
  <si>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</si>
  <si>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</si>
  <si>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</si>
  <si>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</si>
  <si>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</si>
  <si>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</si>
  <si>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</si>
  <si>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</si>
  <si>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</si>
  <si>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</si>
  <si>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</si>
  <si>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</si>
  <si>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</si>
  <si>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</si>
  <si>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</si>
  <si>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</si>
  <si>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</si>
  <si>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</si>
  <si>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</si>
  <si>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</si>
  <si>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</si>
  <si>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</si>
  <si>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</si>
  <si>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</si>
  <si>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</si>
  <si>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</si>
  <si>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</si>
  <si>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</si>
  <si>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</si>
  <si>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</si>
  <si>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</si>
  <si>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</si>
  <si>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</si>
  <si>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</si>
  <si>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</si>
  <si>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</si>
  <si>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</si>
  <si>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</si>
  <si>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</si>
  <si>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</si>
  <si>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</si>
  <si>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</si>
  <si>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</si>
  <si>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</si>
  <si>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</si>
  <si>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</si>
  <si>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</si>
  <si>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</si>
  <si>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</si>
  <si>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</si>
  <si>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</si>
  <si>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</si>
  <si>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</si>
  <si>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</si>
  <si>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</si>
  <si>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</si>
  <si>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</si>
  <si>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</si>
  <si>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</si>
  <si>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</si>
  <si>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</si>
  <si>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</si>
  <si>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</si>
  <si>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</si>
  <si>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</si>
  <si>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</si>
  <si>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</si>
  <si>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</si>
  <si>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</si>
  <si>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</si>
  <si>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</si>
  <si>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</si>
  <si>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</si>
  <si>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</si>
  <si>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</si>
  <si>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</si>
  <si>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</si>
  <si>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</si>
  <si>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</si>
  <si>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</si>
  <si>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</si>
  <si>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</si>
  <si>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</si>
  <si>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</si>
  <si>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</si>
  <si>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</si>
  <si>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</si>
  <si>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</si>
  <si>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</si>
  <si>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</si>
  <si>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</si>
  <si>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</si>
  <si>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</si>
  <si>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</si>
  <si>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</si>
  <si>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</si>
  <si>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</si>
  <si>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</si>
  <si>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</si>
  <si>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</si>
  <si>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</si>
  <si>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</si>
  <si>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</si>
  <si>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</si>
  <si>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</si>
  <si>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</si>
  <si>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</si>
  <si>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</si>
  <si>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</si>
  <si>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</si>
  <si>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</si>
  <si>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</si>
  <si>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</si>
  <si>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</si>
  <si>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</si>
  <si>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</si>
  <si>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</si>
  <si>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</si>
  <si>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</si>
  <si>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</si>
  <si>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</si>
  <si>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</si>
  <si>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</si>
  <si>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</si>
  <si>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</si>
  <si>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</si>
  <si>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</si>
  <si>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</si>
  <si>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</si>
  <si>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</si>
  <si>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</si>
  <si>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</si>
  <si>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</si>
  <si>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</si>
  <si>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</si>
  <si>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</si>
  <si>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</si>
  <si>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</si>
  <si>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</si>
  <si>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</si>
  <si>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</si>
  <si>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</si>
  <si>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</si>
  <si>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</si>
  <si>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</si>
  <si>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</si>
  <si>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</si>
  <si>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</si>
  <si>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</si>
  <si>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</si>
  <si>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</si>
  <si>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</si>
  <si>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</si>
  <si>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</si>
  <si>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</si>
  <si>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</si>
  <si>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</si>
  <si>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</si>
  <si>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</si>
  <si>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</si>
  <si>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</si>
  <si>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</si>
  <si>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</si>
  <si>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</si>
  <si>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</si>
  <si>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</si>
  <si>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</si>
  <si>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</si>
  <si>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</si>
  <si>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</si>
  <si>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</si>
  <si>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</si>
  <si>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</si>
  <si>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</si>
  <si>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</si>
  <si>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</si>
  <si>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</si>
  <si>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</si>
  <si>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</si>
  <si>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</si>
  <si>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</si>
  <si>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</si>
  <si>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</si>
  <si>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</si>
  <si>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</si>
  <si>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</si>
  <si>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</si>
  <si>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</si>
  <si>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</si>
  <si>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</si>
  <si>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</si>
  <si>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</si>
  <si>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</si>
  <si>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</si>
  <si>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</si>
  <si>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</si>
  <si>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</si>
  <si>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</si>
  <si>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</si>
  <si>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</si>
  <si>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</si>
  <si>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</si>
  <si>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</si>
  <si>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</si>
  <si>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</si>
  <si>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</si>
  <si>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</si>
  <si>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</si>
  <si>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</si>
  <si>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</si>
  <si>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</si>
  <si>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</si>
  <si>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</si>
  <si>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</si>
  <si>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</si>
  <si>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</si>
  <si>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</si>
  <si>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</si>
  <si>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</si>
  <si>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</si>
  <si>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</si>
  <si>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</si>
  <si>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</si>
  <si>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</si>
  <si>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</si>
  <si>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</si>
  <si>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</si>
  <si>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</si>
  <si>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</si>
  <si>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</si>
  <si>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</si>
  <si>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</si>
  <si>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</si>
  <si>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</si>
  <si>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</si>
  <si>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</si>
  <si>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</si>
  <si>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</si>
  <si>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</si>
  <si>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</si>
  <si>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</si>
  <si>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</si>
  <si>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</si>
  <si>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</si>
  <si>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</si>
  <si>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</si>
  <si>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</si>
  <si>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</si>
  <si>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</si>
  <si>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</si>
  <si>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</si>
  <si>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</si>
  <si>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</si>
  <si>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</si>
  <si>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</si>
  <si>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</si>
  <si>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</si>
  <si>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</si>
  <si>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</si>
  <si>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</si>
  <si>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</si>
  <si>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</si>
  <si>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</si>
  <si>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</si>
  <si>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</si>
  <si>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</si>
  <si>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</si>
  <si>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</si>
  <si>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</si>
  <si>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</si>
  <si>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</si>
  <si>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</si>
  <si>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</si>
  <si>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</si>
  <si>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</si>
  <si>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</si>
  <si>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</si>
  <si>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</si>
  <si>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</si>
  <si>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</si>
  <si>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</si>
  <si>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</si>
  <si>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</si>
  <si>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</si>
  <si>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</si>
  <si>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</si>
  <si>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</si>
  <si>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</si>
  <si>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</si>
  <si>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</si>
  <si>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</si>
  <si>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</si>
  <si>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</si>
  <si>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</si>
  <si>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</si>
  <si>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</si>
  <si>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</si>
  <si>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</si>
  <si>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</si>
  <si>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</si>
  <si>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</si>
  <si>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</si>
  <si>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</si>
  <si>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</si>
  <si>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</si>
  <si>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</si>
  <si>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</si>
  <si>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</si>
  <si>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</si>
  <si>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</si>
  <si>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</si>
  <si>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</si>
  <si>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</si>
  <si>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</si>
  <si>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</si>
  <si>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</si>
  <si>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</si>
  <si>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</si>
  <si>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</si>
  <si>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</si>
  <si>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</si>
  <si>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</si>
  <si>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</si>
  <si>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</si>
  <si>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</si>
  <si>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</si>
  <si>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</si>
  <si>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</si>
  <si>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</si>
  <si>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</si>
  <si>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</si>
  <si>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</si>
  <si>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</si>
  <si>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</si>
  <si>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</si>
  <si>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</si>
  <si>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</si>
  <si>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</si>
  <si>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</si>
  <si>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</si>
  <si>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</si>
  <si>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</si>
  <si>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</si>
  <si>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</si>
  <si>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</si>
  <si>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</si>
  <si>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</si>
  <si>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</si>
  <si>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</si>
  <si>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</si>
  <si>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</si>
  <si>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</si>
  <si>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</si>
  <si>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</si>
  <si>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</si>
  <si>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</si>
  <si>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</si>
  <si>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</si>
  <si>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</si>
  <si>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</si>
  <si>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</si>
  <si>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</si>
  <si>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</si>
  <si>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</si>
  <si>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</si>
  <si>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</si>
  <si>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</si>
  <si>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</si>
  <si>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</si>
  <si>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</si>
  <si>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</si>
  <si>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</si>
  <si>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</si>
  <si>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</si>
  <si>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</si>
  <si>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</si>
  <si>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</si>
  <si>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</si>
  <si>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</si>
  <si>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</si>
  <si>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</si>
  <si>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</si>
  <si>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</si>
  <si>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</si>
  <si>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</si>
  <si>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</si>
  <si>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</si>
  <si>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</si>
  <si>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</si>
  <si>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</si>
  <si>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</si>
  <si>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</si>
  <si>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</si>
  <si>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</si>
  <si>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</si>
  <si>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</si>
  <si>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</si>
  <si>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</si>
  <si>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</si>
  <si>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</si>
  <si>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</si>
  <si>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</si>
  <si>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</si>
  <si>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</si>
  <si>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</si>
  <si>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</si>
  <si>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</si>
  <si>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</si>
  <si>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</si>
  <si>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</si>
  <si>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</si>
  <si>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</si>
  <si>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</si>
  <si>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</si>
  <si>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</si>
  <si>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</si>
  <si>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</si>
  <si>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</si>
  <si>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</si>
  <si>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</si>
  <si>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</si>
  <si>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</si>
  <si>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</si>
  <si>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</si>
  <si>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</si>
  <si>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</si>
  <si>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</si>
  <si>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</si>
  <si>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</si>
  <si>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</si>
  <si>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</si>
  <si>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</si>
  <si>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</si>
  <si>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</si>
  <si>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</si>
  <si>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</si>
  <si>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</si>
  <si>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</si>
  <si>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</si>
  <si>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</si>
  <si>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</si>
  <si>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</si>
  <si>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</si>
  <si>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</si>
  <si>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</si>
  <si>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</si>
  <si>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</si>
  <si>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</si>
  <si>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</si>
  <si>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</si>
  <si>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</si>
  <si>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</si>
  <si>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</si>
  <si>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</si>
  <si>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</si>
  <si>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</si>
  <si>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</si>
  <si>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</si>
  <si>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</si>
  <si>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</si>
  <si>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</si>
  <si>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</si>
  <si>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</si>
  <si>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</si>
  <si>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</si>
  <si>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</si>
  <si>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</si>
  <si>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</si>
  <si>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</si>
  <si>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</si>
  <si>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</si>
  <si>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</si>
  <si>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</si>
  <si>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</si>
  <si>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</si>
  <si>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</si>
  <si>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</si>
  <si>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</si>
  <si>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</si>
  <si>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</si>
  <si>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</si>
  <si>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</si>
  <si>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</si>
  <si>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</si>
  <si>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</si>
  <si>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</si>
  <si>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</si>
  <si>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</si>
  <si>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</si>
  <si>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</si>
  <si>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</si>
  <si>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</si>
  <si>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</si>
  <si>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</si>
  <si>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</si>
  <si>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</si>
  <si>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</si>
  <si>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</si>
  <si>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</si>
  <si>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</si>
  <si>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</si>
  <si>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</si>
  <si>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</si>
  <si>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</si>
  <si>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</si>
  <si>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</si>
  <si>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</si>
  <si>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</si>
  <si>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</si>
  <si>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</si>
  <si>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</si>
  <si>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</si>
  <si>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</si>
  <si>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</si>
  <si>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</si>
  <si>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</si>
  <si>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</si>
  <si>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</si>
  <si>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</si>
  <si>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</si>
  <si>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</si>
  <si>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</si>
  <si>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</si>
  <si>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</si>
  <si>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</si>
  <si>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</si>
  <si>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</si>
  <si>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</si>
  <si>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</si>
  <si>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</si>
  <si>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</si>
  <si>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</si>
  <si>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</si>
  <si>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</si>
  <si>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</si>
  <si>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</si>
  <si>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</si>
  <si>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</si>
  <si>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</si>
  <si>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</si>
  <si>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</si>
  <si>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</si>
  <si>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</si>
  <si>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</si>
  <si>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</si>
  <si>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</si>
  <si>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</si>
  <si>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</si>
  <si>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</si>
  <si>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</si>
  <si>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</si>
  <si>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</si>
  <si>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</si>
  <si>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</si>
  <si>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</si>
  <si>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</si>
  <si>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</si>
  <si>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</si>
  <si>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</si>
  <si>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</si>
  <si>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</si>
  <si>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</si>
  <si>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</si>
  <si>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</si>
  <si>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</si>
  <si>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</si>
  <si>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</si>
  <si>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</si>
  <si>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</si>
  <si>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</si>
  <si>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</si>
  <si>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</si>
  <si>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</si>
  <si>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</si>
  <si>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</si>
  <si>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</si>
  <si>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</si>
  <si>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</si>
  <si>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</si>
  <si>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</si>
  <si>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</si>
  <si>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</si>
  <si>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</si>
  <si>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</si>
  <si>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</si>
  <si>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</si>
  <si>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</si>
  <si>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</si>
  <si>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</si>
  <si>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</si>
  <si>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</si>
  <si>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</si>
  <si>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</si>
  <si>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</si>
  <si>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</si>
  <si>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</si>
  <si>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</si>
  <si>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</si>
  <si>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</si>
  <si>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</si>
  <si>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</si>
  <si>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</si>
  <si>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</si>
  <si>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</si>
  <si>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</si>
  <si>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</si>
  <si>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</si>
  <si>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</si>
  <si>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</si>
  <si>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</si>
  <si>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</si>
  <si>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</si>
  <si>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</si>
  <si>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</si>
  <si>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</si>
  <si>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</si>
  <si>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</si>
  <si>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</si>
  <si>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</si>
  <si>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</si>
  <si>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</si>
  <si>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</si>
  <si>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</si>
  <si>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</si>
  <si>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</si>
  <si>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</si>
  <si>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</si>
  <si>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</si>
  <si>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</si>
  <si>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</si>
  <si>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</si>
  <si>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</si>
  <si>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</si>
  <si>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</si>
  <si>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</si>
  <si>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</si>
  <si>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</si>
  <si>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</si>
  <si>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</si>
  <si>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</si>
  <si>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</si>
  <si>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</si>
  <si>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</si>
  <si>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</si>
  <si>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</si>
  <si>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</si>
  <si>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</si>
  <si>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</si>
  <si>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</si>
  <si>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</si>
  <si>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</si>
  <si>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</si>
  <si>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</si>
  <si>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</si>
  <si>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</si>
  <si>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</si>
  <si>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</si>
  <si>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</si>
  <si>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</si>
  <si>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</si>
  <si>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</si>
  <si>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</si>
  <si>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</si>
  <si>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</si>
  <si>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</si>
  <si>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</si>
  <si>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</si>
  <si>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</si>
  <si>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</si>
  <si>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</si>
  <si>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</si>
  <si>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</si>
  <si>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</si>
  <si>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</si>
  <si>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</si>
  <si>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</si>
  <si>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</si>
  <si>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</si>
  <si>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</si>
  <si>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</si>
  <si>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</si>
  <si>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</si>
  <si>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</si>
  <si>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</si>
  <si>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</si>
  <si>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</si>
  <si>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</si>
  <si>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</si>
  <si>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</si>
  <si>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</si>
  <si>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</si>
  <si>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</si>
  <si>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</si>
  <si>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</si>
  <si>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</si>
  <si>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</si>
  <si>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</si>
  <si>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</si>
  <si>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</si>
  <si>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</si>
  <si>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</si>
  <si>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</si>
  <si>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</si>
  <si>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</si>
  <si>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</si>
  <si>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</si>
  <si>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</si>
  <si>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</si>
  <si>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</si>
  <si>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</si>
  <si>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</si>
  <si>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</si>
  <si>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</si>
  <si>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</si>
  <si>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</si>
  <si>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</si>
  <si>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</si>
  <si>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</si>
  <si>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</si>
  <si>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</si>
  <si>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</si>
  <si>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</si>
  <si>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</si>
  <si>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</si>
  <si>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</si>
  <si>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</si>
  <si>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</si>
  <si>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</si>
  <si>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</si>
  <si>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</si>
  <si>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</si>
  <si>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</si>
  <si>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</si>
  <si>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</si>
  <si>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</si>
  <si>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</si>
  <si>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</si>
  <si>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</si>
  <si>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</si>
  <si>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</si>
  <si>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</si>
  <si>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</si>
  <si>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</si>
  <si>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</si>
  <si>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</si>
  <si>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</si>
  <si>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</si>
  <si>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</si>
  <si>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</si>
  <si>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</si>
  <si>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</si>
  <si>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</si>
  <si>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</si>
  <si>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</si>
  <si>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</si>
  <si>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</si>
  <si>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</si>
  <si>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</si>
  <si>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</si>
  <si>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</si>
  <si>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</si>
  <si>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</si>
  <si>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</si>
  <si>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</si>
  <si>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</si>
  <si>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</si>
  <si>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</si>
  <si>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</si>
  <si>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</si>
  <si>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</si>
  <si>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</si>
  <si>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</si>
  <si>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</si>
  <si>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</si>
  <si>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</si>
  <si>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</si>
  <si>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</si>
  <si>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</si>
  <si>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</si>
  <si>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</si>
  <si>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</si>
  <si>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</si>
  <si>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</si>
  <si>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</si>
  <si>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</si>
  <si>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</si>
  <si>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</si>
  <si>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</si>
  <si>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</si>
  <si>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</si>
  <si>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</si>
  <si>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</si>
  <si>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</si>
  <si>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</si>
  <si>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</si>
  <si>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</si>
  <si>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</si>
  <si>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</si>
  <si>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</si>
  <si>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</si>
  <si>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</si>
  <si>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</si>
  <si>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</si>
  <si>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</si>
  <si>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</si>
  <si>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</si>
  <si>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</si>
  <si>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</si>
  <si>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</si>
  <si>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</si>
  <si>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</si>
  <si>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</si>
  <si>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</si>
  <si>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</si>
  <si>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</si>
  <si>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</si>
  <si>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</si>
  <si>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</si>
  <si>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</si>
  <si>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</si>
  <si>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</si>
  <si>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</si>
  <si>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</si>
  <si>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</si>
  <si>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</si>
  <si>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</si>
  <si>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</si>
  <si>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</si>
  <si>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</si>
  <si>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</si>
  <si>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</si>
  <si>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</si>
  <si>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</si>
  <si>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</si>
  <si>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</si>
  <si>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</si>
  <si>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</si>
  <si>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</si>
  <si>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</si>
  <si>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</si>
  <si>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</si>
  <si>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</si>
  <si>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</si>
  <si>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</si>
  <si>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</si>
  <si>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</si>
  <si>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</si>
  <si>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</si>
  <si>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</si>
  <si>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</si>
  <si>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</si>
  <si>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</si>
  <si>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</si>
  <si>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</si>
  <si>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</si>
  <si>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</si>
  <si>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</si>
  <si>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</si>
  <si>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</si>
  <si>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</si>
  <si>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</si>
  <si>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</si>
  <si>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</si>
  <si>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</si>
  <si>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</si>
  <si>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</si>
  <si>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</si>
  <si>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</si>
  <si>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</si>
  <si>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</si>
  <si>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</si>
  <si>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</si>
  <si>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</si>
  <si>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</si>
  <si>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</si>
  <si>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</si>
  <si>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</si>
  <si>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</si>
  <si>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</si>
  <si>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</si>
  <si>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</si>
  <si>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</si>
  <si>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</si>
  <si>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</si>
  <si>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</si>
  <si>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</si>
  <si>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</si>
  <si>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</si>
  <si>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</si>
  <si>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</si>
  <si>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</si>
  <si>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</si>
  <si>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</si>
  <si>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</si>
  <si>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</si>
  <si>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</si>
  <si>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</si>
  <si>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</si>
  <si>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</si>
  <si>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</si>
  <si>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</si>
  <si>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</si>
  <si>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</si>
  <si>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</si>
  <si>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</si>
  <si>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</si>
  <si>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</si>
  <si>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</si>
  <si>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</si>
  <si>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</si>
  <si>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</si>
  <si>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</si>
  <si>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</si>
  <si>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</si>
  <si>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</si>
  <si>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</si>
  <si>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</si>
  <si>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</si>
  <si>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</si>
  <si>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</si>
  <si>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</si>
  <si>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</si>
  <si>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</si>
  <si>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</si>
  <si>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</si>
  <si>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</si>
  <si>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</si>
  <si>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</si>
  <si>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</si>
  <si>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</si>
  <si>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</si>
  <si>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</si>
  <si>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</si>
  <si>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</si>
  <si>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</si>
  <si>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</si>
  <si>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</si>
  <si>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</si>
  <si>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</si>
  <si>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</si>
  <si>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</si>
  <si>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</si>
  <si>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</si>
  <si>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</si>
  <si>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</si>
  <si>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</si>
  <si>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</si>
  <si>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</si>
  <si>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</si>
  <si>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</si>
  <si>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</si>
  <si>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</si>
  <si>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</si>
  <si>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</si>
  <si>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</si>
  <si>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</si>
  <si>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</si>
  <si>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</si>
  <si>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</si>
  <si>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</si>
  <si>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</si>
  <si>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</si>
  <si>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</si>
  <si>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</si>
  <si>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</si>
  <si>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</si>
  <si>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</si>
  <si>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</si>
  <si>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</si>
  <si>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</si>
  <si>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</si>
  <si>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</si>
  <si>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</si>
  <si>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</si>
  <si>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</si>
  <si>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</si>
  <si>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</si>
  <si>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</si>
  <si>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</si>
  <si>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</si>
  <si>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</si>
  <si>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</si>
  <si>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</si>
  <si>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</si>
  <si>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</si>
  <si>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</si>
  <si>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</si>
  <si>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</si>
  <si>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</si>
  <si>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</si>
  <si>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</si>
  <si>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</si>
  <si>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</si>
  <si>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</si>
  <si>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</si>
  <si>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</si>
  <si>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</si>
  <si>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</si>
  <si>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</si>
  <si>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</si>
  <si>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</si>
  <si>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</si>
  <si>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</si>
  <si>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</si>
  <si>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</si>
  <si>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</si>
  <si>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</si>
  <si>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</si>
  <si>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</si>
  <si>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</si>
  <si>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</si>
  <si>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</si>
  <si>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</si>
  <si>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</si>
  <si>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</si>
  <si>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</si>
  <si>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</si>
  <si>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</si>
  <si>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</si>
  <si>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</si>
  <si>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</si>
  <si>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</si>
  <si>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</si>
  <si>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</si>
  <si>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</si>
  <si>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</si>
  <si>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</si>
  <si>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</si>
  <si>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</si>
  <si>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</si>
  <si>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</si>
  <si>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</si>
  <si>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</si>
  <si>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</si>
  <si>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</si>
  <si>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</si>
  <si>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</si>
  <si>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</si>
  <si>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</si>
  <si>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</si>
  <si>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</si>
  <si>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</si>
  <si>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</si>
  <si>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</si>
  <si>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</si>
  <si>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</si>
  <si>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</si>
  <si>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</si>
  <si>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</si>
  <si>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</si>
  <si>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</si>
  <si>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</si>
  <si>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</si>
  <si>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</si>
  <si>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</si>
  <si>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</si>
  <si>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</si>
  <si>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</si>
  <si>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</si>
  <si>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</si>
  <si>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</si>
  <si>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</si>
  <si>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</si>
  <si>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</si>
  <si>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</si>
  <si>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</si>
  <si>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</si>
  <si>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</si>
  <si>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</si>
  <si>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</si>
  <si>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</si>
  <si>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</si>
  <si>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</si>
  <si>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</si>
  <si>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</si>
  <si>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</si>
  <si>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</si>
  <si>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</si>
  <si>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</si>
  <si>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</si>
  <si>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</si>
  <si>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</si>
  <si>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</si>
  <si>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</si>
  <si>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</si>
  <si>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</si>
  <si>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</si>
  <si>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</si>
  <si>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</si>
  <si>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</si>
  <si>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</si>
  <si>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</si>
  <si>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</si>
  <si>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</si>
  <si>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</si>
  <si>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</si>
  <si>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</si>
  <si>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</si>
  <si>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</si>
  <si>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</si>
  <si>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</si>
  <si>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</si>
  <si>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</si>
  <si>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</si>
  <si>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</si>
  <si>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</si>
  <si>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</si>
  <si>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</si>
  <si>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</si>
  <si>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</si>
  <si>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</si>
  <si>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</si>
  <si>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</si>
  <si>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</si>
  <si>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</si>
  <si>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</si>
  <si>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</si>
  <si>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</si>
  <si>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</si>
  <si>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</si>
  <si>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</si>
  <si>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</si>
  <si>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</si>
  <si>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</si>
  <si>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</si>
  <si>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</si>
  <si>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</si>
  <si>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</si>
  <si>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</si>
  <si>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</si>
  <si>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</si>
  <si>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</si>
  <si>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</si>
  <si>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</si>
  <si>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</si>
  <si>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</si>
  <si>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</si>
  <si>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</si>
  <si>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</si>
  <si>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</si>
  <si>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</si>
  <si>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</si>
  <si>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</si>
  <si>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</si>
  <si>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</si>
  <si>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</si>
  <si>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</si>
  <si>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</si>
  <si>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</si>
  <si>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</si>
  <si>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</si>
  <si>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</si>
  <si>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</si>
  <si>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</si>
  <si>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</si>
  <si>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</si>
  <si>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</si>
  <si>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</si>
  <si>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</si>
  <si>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</si>
  <si>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</si>
  <si>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</si>
  <si>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</si>
  <si>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</si>
  <si>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</si>
  <si>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</si>
  <si>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</si>
  <si>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</si>
  <si>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</si>
  <si>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</si>
  <si>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</si>
  <si>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</si>
  <si>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</si>
  <si>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</si>
  <si>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</si>
  <si>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</si>
  <si>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</si>
  <si>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</si>
  <si>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</si>
  <si>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</si>
  <si>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</si>
  <si>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</si>
  <si>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</si>
  <si>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</si>
  <si>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</si>
  <si>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</si>
  <si>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</si>
  <si>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</si>
  <si>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</si>
  <si>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</si>
  <si>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</si>
  <si>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</si>
  <si>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</si>
  <si>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</si>
  <si>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</si>
  <si>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</si>
  <si>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</si>
  <si>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</si>
  <si>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</si>
  <si>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</si>
  <si>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</si>
  <si>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</si>
  <si>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</si>
  <si>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</si>
  <si>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</si>
  <si>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</si>
  <si>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</si>
  <si>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</si>
  <si>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</si>
  <si>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</si>
  <si>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</si>
  <si>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</si>
  <si>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</si>
  <si>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</si>
  <si>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</si>
  <si>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</si>
  <si>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</si>
  <si>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</si>
  <si>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</si>
  <si>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</si>
  <si>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</si>
  <si>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</si>
  <si>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</si>
  <si>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</si>
  <si>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</si>
  <si>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</si>
  <si>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</si>
  <si>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</si>
  <si>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</si>
  <si>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</si>
  <si>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</si>
  <si>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</si>
  <si>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</si>
  <si>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</si>
  <si>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</si>
  <si>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</si>
  <si>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</si>
  <si>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</si>
  <si>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</si>
  <si>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</si>
  <si>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</si>
  <si>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</si>
  <si>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</si>
  <si>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</si>
  <si>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</si>
  <si>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</si>
  <si>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</si>
  <si>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</si>
  <si>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</si>
  <si>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</si>
  <si>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</si>
  <si>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</si>
  <si>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</si>
  <si>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</si>
  <si>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</si>
  <si>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</si>
  <si>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</si>
  <si>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</si>
  <si>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</si>
  <si>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</si>
  <si>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</si>
  <si>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</si>
  <si>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</si>
  <si>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</si>
  <si>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</si>
  <si>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</si>
  <si>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</si>
  <si>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</si>
  <si>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</si>
  <si>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</si>
  <si>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</si>
  <si>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</si>
  <si>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</si>
  <si>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</si>
  <si>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</si>
  <si>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</si>
  <si>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</si>
  <si>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</si>
  <si>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</si>
  <si>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</si>
  <si>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</si>
  <si>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</si>
  <si>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</si>
  <si>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</si>
  <si>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</si>
  <si>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</si>
  <si>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</si>
  <si>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</si>
  <si>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</si>
  <si>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</si>
  <si>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</si>
  <si>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</si>
  <si>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</si>
  <si>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</si>
  <si>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</si>
  <si>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</si>
  <si>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</si>
  <si>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</si>
  <si>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</si>
  <si>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</si>
  <si>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</si>
  <si>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</si>
  <si>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</si>
  <si>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</si>
  <si>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</si>
  <si>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</si>
  <si>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</si>
  <si>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</si>
  <si>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</si>
  <si>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</si>
  <si>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</si>
  <si>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</si>
  <si>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</si>
  <si>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</si>
  <si>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</si>
  <si>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</si>
  <si>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</si>
  <si>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</si>
  <si>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</si>
  <si>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</si>
  <si>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</si>
  <si>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</si>
  <si>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</si>
  <si>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</si>
  <si>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</si>
  <si>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</si>
  <si>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</si>
  <si>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</si>
  <si>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</si>
  <si>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</si>
  <si>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</si>
  <si>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</si>
  <si>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</si>
  <si>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</si>
  <si>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</si>
  <si>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</si>
  <si>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</si>
  <si>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</si>
  <si>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</si>
  <si>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</si>
  <si>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</si>
  <si>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</si>
  <si>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</si>
  <si>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</si>
  <si>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</si>
  <si>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</si>
  <si>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</si>
  <si>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</si>
  <si>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</si>
  <si>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</si>
  <si>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</si>
  <si>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</si>
  <si>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</si>
  <si>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</si>
  <si>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</si>
  <si>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</si>
  <si>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</si>
  <si>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</si>
  <si>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</si>
  <si>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</si>
  <si>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</si>
  <si>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</si>
  <si>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</si>
  <si>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</si>
  <si>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</si>
  <si>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</si>
  <si>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</si>
  <si>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</si>
  <si>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</si>
  <si>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</si>
  <si>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</si>
  <si>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</si>
  <si>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</si>
  <si>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</si>
  <si>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</si>
  <si>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</si>
  <si>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</si>
  <si>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</si>
  <si>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</si>
  <si>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</si>
  <si>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</si>
  <si>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</si>
  <si>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</si>
  <si>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</si>
  <si>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</si>
  <si>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</si>
  <si>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</si>
  <si>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</si>
  <si>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</si>
  <si>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</si>
  <si>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</si>
  <si>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</si>
  <si>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</si>
  <si>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</si>
  <si>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</si>
  <si>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</si>
  <si>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</si>
  <si>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</si>
  <si>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</si>
  <si>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</si>
  <si>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</si>
  <si>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</si>
  <si>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</si>
  <si>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</si>
  <si>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</si>
  <si>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</si>
  <si>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</si>
  <si>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</si>
  <si>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</si>
  <si>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</si>
  <si>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</si>
  <si>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</si>
  <si>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</si>
  <si>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</si>
  <si>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</si>
  <si>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</si>
  <si>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</si>
  <si>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</si>
  <si>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</si>
  <si>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</si>
  <si>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</si>
  <si>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</si>
  <si>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</si>
  <si>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</si>
  <si>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</si>
  <si>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</si>
  <si>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</si>
  <si>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</si>
  <si>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</si>
  <si>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</si>
  <si>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</si>
  <si>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</si>
  <si>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</si>
  <si>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</si>
  <si>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</si>
  <si>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</si>
  <si>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</si>
  <si>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</si>
  <si>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</si>
  <si>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</si>
  <si>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</si>
  <si>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</si>
  <si>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</si>
  <si>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</si>
  <si>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</si>
  <si>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</si>
  <si>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</si>
  <si>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</si>
  <si>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</si>
  <si>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</si>
  <si>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</si>
  <si>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</si>
  <si>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</si>
  <si>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</si>
  <si>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</si>
  <si>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</si>
  <si>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</si>
  <si>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</si>
  <si>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</si>
  <si>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</si>
  <si>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</si>
  <si>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</si>
  <si>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</si>
  <si>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</si>
  <si>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</si>
  <si>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</si>
  <si>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</si>
  <si>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</si>
  <si>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</si>
  <si>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</si>
  <si>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</si>
  <si>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</si>
  <si>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</si>
  <si>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</si>
  <si>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</si>
  <si>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</si>
  <si>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</si>
  <si>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</si>
  <si>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</si>
  <si>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</si>
  <si>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</si>
  <si>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</si>
  <si>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</si>
  <si>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</si>
  <si>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</si>
  <si>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</si>
  <si>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</si>
  <si>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</si>
  <si>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</si>
  <si>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</si>
  <si>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</si>
  <si>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</si>
  <si>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</si>
  <si>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</si>
  <si>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</si>
  <si>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</si>
  <si>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</si>
  <si>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</si>
  <si>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</si>
  <si>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</si>
  <si>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</si>
  <si>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</si>
  <si>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</si>
  <si>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</si>
  <si>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</si>
  <si>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</si>
  <si>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</si>
  <si>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</si>
  <si>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</si>
  <si>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</si>
  <si>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</si>
  <si>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</si>
  <si>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</si>
  <si>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</si>
  <si>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</si>
  <si>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</si>
  <si>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</si>
  <si>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</si>
  <si>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</si>
  <si>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</si>
  <si>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</si>
  <si>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</si>
  <si>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</si>
  <si>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</si>
  <si>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</si>
  <si>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</si>
  <si>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</si>
  <si>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</si>
  <si>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</si>
  <si>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</si>
  <si>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</si>
  <si>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</si>
  <si>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</si>
  <si>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</si>
  <si>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</si>
  <si>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</si>
  <si>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</si>
  <si>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</si>
  <si>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</si>
  <si>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</si>
  <si>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</si>
  <si>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</si>
  <si>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</si>
  <si>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</si>
  <si>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</si>
  <si>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</si>
  <si>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</si>
  <si>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</si>
  <si>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</si>
  <si>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</si>
  <si>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</si>
  <si>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</si>
  <si>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</si>
  <si>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</si>
  <si>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</si>
  <si>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</si>
  <si>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</si>
  <si>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</si>
  <si>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</si>
  <si>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</si>
  <si>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</si>
  <si>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</si>
  <si>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</si>
  <si>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</si>
  <si>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</si>
  <si>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</si>
  <si>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</si>
  <si>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</si>
  <si>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</si>
  <si>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</si>
  <si>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</si>
  <si>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</si>
  <si>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</si>
  <si>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</si>
  <si>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</si>
  <si>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</si>
  <si>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</si>
  <si>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</si>
  <si>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</si>
  <si>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</si>
  <si>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</si>
  <si>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</si>
  <si>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</si>
  <si>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</si>
  <si>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</si>
  <si>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</si>
  <si>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</si>
  <si>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</si>
  <si>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</si>
  <si>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</si>
  <si>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</si>
  <si>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</si>
  <si>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</si>
  <si>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</si>
  <si>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</si>
  <si>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</si>
  <si>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</si>
  <si>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</si>
  <si>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</si>
  <si>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</si>
  <si>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</si>
  <si>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</si>
  <si>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</si>
  <si>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</si>
  <si>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</si>
  <si>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</si>
  <si>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</si>
  <si>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</si>
  <si>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</si>
  <si>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</si>
  <si>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</si>
  <si>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</si>
  <si>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</si>
  <si>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</si>
  <si>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</si>
  <si>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</si>
  <si>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</si>
  <si>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</si>
  <si>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</si>
  <si>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</si>
  <si>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</si>
  <si>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</si>
  <si>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</si>
  <si>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</si>
  <si>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</si>
  <si>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</si>
  <si>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</si>
  <si>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</si>
  <si>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</si>
  <si>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</si>
  <si>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</si>
  <si>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</si>
  <si>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</si>
  <si>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</si>
  <si>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</si>
  <si>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</si>
  <si>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</si>
  <si>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</si>
  <si>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</si>
  <si>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</si>
  <si>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</si>
  <si>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</si>
  <si>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</si>
  <si>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</si>
  <si>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</si>
  <si>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</si>
  <si>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</si>
  <si>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</si>
  <si>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</si>
  <si>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</si>
  <si>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</si>
  <si>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</si>
  <si>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</si>
  <si>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</si>
  <si>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</si>
  <si>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</si>
  <si>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</si>
  <si>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</si>
  <si>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</si>
  <si>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</si>
  <si>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</si>
  <si>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</si>
  <si>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</si>
  <si>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</si>
  <si>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</si>
  <si>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</si>
  <si>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</si>
  <si>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</si>
  <si>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</si>
  <si>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</si>
  <si>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</si>
  <si>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</si>
  <si>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</si>
  <si>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</si>
  <si>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</si>
  <si>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</si>
  <si>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</si>
  <si>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</si>
  <si>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</si>
  <si>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</si>
  <si>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</si>
  <si>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</si>
  <si>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</si>
  <si>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</si>
  <si>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</si>
  <si>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</si>
  <si>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</si>
  <si>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</si>
  <si>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</si>
  <si>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</si>
  <si>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</si>
  <si>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</si>
  <si>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</si>
  <si>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</si>
  <si>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</si>
  <si>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</si>
  <si>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</si>
  <si>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</si>
  <si>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</si>
  <si>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</si>
  <si>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</si>
  <si>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</si>
  <si>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</si>
  <si>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</si>
  <si>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</si>
  <si>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</si>
  <si>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</si>
  <si>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</si>
  <si>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</si>
  <si>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</si>
  <si>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</si>
  <si>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</si>
  <si>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</si>
  <si>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</si>
  <si>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</si>
  <si>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</si>
  <si>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</si>
  <si>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</si>
  <si>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</si>
  <si>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</si>
  <si>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</si>
  <si>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</si>
  <si>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</si>
  <si>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</si>
  <si>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</si>
  <si>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</si>
  <si>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</si>
  <si>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</si>
  <si>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</si>
  <si>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</si>
  <si>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</si>
  <si>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</si>
  <si>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</si>
  <si>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</si>
  <si>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</si>
  <si>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</si>
  <si>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</si>
  <si>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</si>
  <si>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</si>
  <si>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</si>
  <si>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</si>
  <si>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</si>
  <si>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</si>
  <si>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</si>
  <si>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</si>
  <si>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</si>
  <si>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</si>
  <si>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</si>
  <si>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</si>
  <si>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</si>
  <si>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</si>
  <si>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</si>
  <si>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</si>
  <si>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</si>
  <si>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</si>
  <si>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</si>
  <si>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</si>
  <si>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</si>
  <si>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</si>
  <si>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</si>
  <si>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</si>
  <si>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</si>
  <si>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</si>
  <si>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</si>
  <si>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</si>
  <si>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</si>
  <si>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</si>
  <si>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</si>
  <si>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</si>
  <si>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</si>
  <si>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</si>
  <si>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</si>
  <si>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</si>
  <si>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</si>
  <si>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</si>
  <si>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</si>
  <si>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</si>
  <si>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</si>
  <si>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</si>
  <si>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</si>
  <si>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</si>
  <si>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</si>
  <si>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</si>
  <si>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</si>
  <si>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</si>
  <si>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</si>
  <si>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</si>
  <si>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</si>
  <si>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</si>
  <si>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</si>
  <si>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</si>
  <si>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</si>
  <si>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</si>
  <si>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</si>
  <si>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</si>
  <si>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</si>
  <si>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</si>
  <si>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</si>
  <si>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</si>
  <si>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</si>
  <si>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</si>
  <si>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</si>
  <si>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</si>
  <si>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</si>
  <si>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</si>
  <si>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</si>
  <si>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</si>
  <si>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</si>
  <si>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</si>
  <si>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</si>
  <si>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</si>
  <si>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</si>
  <si>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</si>
  <si>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</si>
  <si>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</si>
  <si>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</si>
  <si>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</si>
  <si>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</si>
  <si>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</si>
  <si>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</si>
  <si>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</si>
  <si>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</si>
  <si>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</si>
  <si>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</si>
  <si>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</si>
  <si>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</si>
  <si>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</si>
  <si>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</si>
  <si>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</si>
  <si>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</si>
  <si>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</si>
  <si>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</si>
  <si>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</si>
  <si>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</si>
  <si>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</si>
  <si>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</si>
  <si>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</si>
  <si>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</si>
  <si>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</si>
  <si>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</si>
  <si>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</si>
  <si>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</si>
  <si>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</si>
  <si>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</si>
  <si>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</si>
  <si>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</si>
  <si>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</si>
  <si>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</si>
  <si>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</si>
  <si>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</si>
  <si>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</si>
  <si>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</si>
  <si>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</si>
  <si>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</si>
  <si>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</si>
  <si>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</si>
  <si>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</si>
  <si>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</si>
  <si>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</si>
  <si>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</si>
  <si>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</si>
  <si>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</si>
  <si>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</si>
  <si>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</si>
  <si>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</si>
  <si>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</si>
  <si>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</si>
  <si>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</si>
  <si>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</si>
  <si>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</si>
  <si>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</si>
  <si>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</si>
  <si>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</si>
  <si>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</si>
  <si>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</si>
  <si>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</si>
  <si>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</si>
  <si>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</si>
  <si>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</si>
  <si>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</si>
  <si>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</si>
  <si>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</si>
  <si>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</si>
  <si>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</si>
  <si>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</si>
  <si>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</si>
  <si>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</si>
  <si>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</si>
  <si>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</si>
  <si>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</si>
  <si>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</si>
  <si>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</si>
  <si>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</si>
  <si>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</si>
  <si>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</si>
  <si>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</si>
  <si>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</si>
  <si>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</si>
  <si>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</si>
  <si>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</si>
  <si>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</si>
  <si>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</si>
  <si>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</si>
  <si>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</si>
  <si>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</si>
  <si>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</si>
  <si>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</si>
  <si>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</si>
  <si>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</si>
  <si>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</si>
  <si>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</si>
  <si>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</si>
  <si>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</si>
  <si>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</si>
  <si>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</si>
  <si>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</si>
  <si>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</si>
  <si>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</si>
  <si>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</si>
  <si>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</si>
  <si>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</si>
  <si>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</si>
  <si>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</si>
  <si>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</si>
  <si>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</si>
  <si>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</si>
  <si>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</si>
  <si>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</si>
  <si>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</si>
  <si>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</si>
  <si>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</si>
  <si>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</si>
  <si>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</si>
  <si>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</si>
  <si>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</si>
  <si>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</si>
  <si>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</si>
  <si>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</si>
  <si>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</si>
  <si>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</si>
  <si>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</si>
  <si>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</si>
  <si>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</si>
  <si>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</si>
  <si>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</si>
  <si>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</si>
  <si>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</si>
  <si>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</si>
  <si>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</si>
  <si>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</si>
  <si>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</si>
  <si>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</si>
  <si>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</si>
  <si>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</si>
  <si>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</si>
  <si>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</si>
  <si>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</si>
  <si>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</si>
  <si>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</si>
  <si>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</si>
  <si>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</si>
  <si>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</si>
  <si>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</si>
  <si>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</si>
  <si>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</si>
  <si>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</si>
  <si>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</si>
  <si>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</si>
  <si>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</si>
  <si>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</si>
  <si>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</si>
  <si>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</si>
  <si>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</si>
  <si>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</si>
  <si>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</si>
  <si>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</si>
  <si>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</si>
  <si>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</si>
  <si>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</si>
  <si>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</si>
  <si>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</si>
  <si>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</si>
  <si>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</si>
  <si>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</si>
  <si>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</si>
  <si>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</si>
  <si>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</si>
  <si>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</si>
  <si>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</si>
  <si>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</si>
  <si>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</si>
  <si>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</si>
  <si>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</si>
  <si>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</si>
  <si>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</si>
  <si>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</si>
  <si>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</si>
  <si>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</si>
  <si>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</si>
  <si>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</si>
  <si>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</si>
  <si>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</si>
  <si>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</si>
  <si>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</si>
  <si>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</si>
  <si>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</si>
  <si>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</si>
  <si>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</si>
  <si>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</si>
  <si>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</si>
  <si>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</si>
  <si>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</si>
  <si>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</si>
  <si>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</si>
  <si>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</si>
  <si>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</si>
  <si>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</si>
  <si>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</si>
  <si>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</si>
  <si>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</si>
  <si>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</si>
  <si>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</si>
  <si>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</si>
  <si>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</si>
  <si>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</si>
  <si>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</si>
  <si>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</si>
  <si>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</si>
  <si>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</si>
  <si>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</si>
  <si>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</si>
  <si>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</si>
  <si>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</si>
  <si>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</si>
  <si>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</si>
  <si>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</si>
  <si>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</si>
  <si>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</si>
  <si>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</si>
  <si>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</si>
  <si>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</si>
  <si>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</si>
  <si>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</si>
  <si>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</si>
  <si>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</si>
  <si>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</si>
  <si>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</si>
  <si>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</si>
  <si>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</si>
  <si>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</si>
  <si>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</si>
  <si>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</si>
  <si>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</si>
  <si>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</si>
  <si>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</si>
  <si>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</si>
  <si>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</si>
  <si>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</si>
  <si>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</si>
  <si>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</si>
  <si>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</si>
  <si>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</si>
  <si>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</si>
  <si>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</si>
  <si>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</si>
  <si>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</si>
  <si>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</si>
  <si>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</si>
  <si>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</si>
  <si>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</si>
  <si>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</si>
  <si>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</si>
  <si>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</si>
  <si>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</si>
  <si>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</si>
  <si>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</si>
  <si>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</si>
  <si>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</si>
  <si>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</si>
  <si>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</si>
  <si>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</si>
  <si>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</si>
  <si>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</si>
  <si>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</si>
  <si>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</si>
  <si>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</si>
  <si>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</si>
  <si>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</si>
  <si>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</si>
  <si>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</si>
  <si>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</si>
  <si>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</si>
  <si>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</si>
  <si>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</si>
  <si>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</si>
  <si>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</si>
  <si>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</si>
  <si>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</si>
  <si>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</si>
  <si>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</si>
  <si>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</si>
  <si>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</si>
  <si>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</si>
  <si>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</si>
  <si>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</si>
  <si>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</si>
  <si>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</si>
  <si>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</si>
  <si>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</si>
  <si>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</si>
  <si>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</si>
  <si>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</si>
  <si>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</si>
  <si>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</si>
  <si>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</si>
  <si>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</si>
  <si>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</si>
  <si>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</si>
  <si>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</si>
  <si>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</si>
  <si>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</si>
  <si>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</si>
  <si>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</si>
  <si>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</si>
  <si>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</si>
  <si>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</si>
  <si>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</si>
  <si>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</si>
  <si>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</si>
  <si>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</si>
  <si>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</si>
  <si>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</si>
  <si>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</si>
  <si>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</si>
  <si>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</si>
  <si>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</si>
  <si>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</si>
  <si>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</si>
  <si>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</si>
  <si>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</si>
  <si>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</si>
  <si>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</si>
  <si>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</si>
  <si>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</si>
  <si>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</si>
  <si>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</si>
  <si>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</si>
  <si>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</si>
  <si>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</si>
  <si>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</si>
  <si>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</si>
  <si>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</si>
  <si>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</si>
  <si>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</si>
  <si>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</si>
  <si>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</si>
  <si>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</si>
  <si>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</si>
  <si>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</si>
  <si>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</si>
  <si>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</si>
  <si>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</si>
  <si>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</si>
  <si>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</si>
  <si>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</si>
  <si>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</si>
  <si>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</si>
  <si>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</si>
  <si>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</si>
  <si>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</si>
  <si>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</si>
  <si>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</si>
  <si>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</si>
  <si>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</si>
  <si>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</si>
  <si>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</si>
  <si>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</si>
  <si>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</si>
  <si>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</si>
  <si>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</si>
  <si>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</si>
  <si>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</si>
  <si>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</si>
  <si>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</si>
  <si>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</si>
  <si>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</si>
  <si>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</si>
  <si>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</si>
  <si>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</si>
  <si>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</si>
  <si>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</si>
  <si>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</si>
  <si>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</si>
  <si>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</si>
  <si>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</si>
  <si>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</si>
  <si>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</si>
  <si>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</si>
  <si>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</si>
  <si>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</si>
  <si>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</si>
  <si>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</si>
  <si>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</si>
  <si>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</si>
  <si>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</si>
  <si>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</si>
  <si>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</si>
  <si>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</si>
  <si>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</si>
  <si>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</si>
  <si>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</si>
  <si>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</si>
  <si>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</si>
  <si>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</si>
  <si>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</si>
  <si>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</si>
  <si>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</si>
  <si>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</si>
  <si>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</si>
  <si>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</si>
  <si>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</si>
  <si>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</si>
  <si>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</si>
  <si>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</si>
  <si>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</si>
  <si>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</si>
  <si>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</si>
  <si>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</si>
  <si>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</si>
  <si>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</si>
  <si>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</si>
  <si>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</si>
  <si>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</si>
  <si>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</si>
  <si>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</si>
  <si>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</si>
  <si>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</si>
  <si>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</si>
  <si>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</si>
  <si>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</si>
  <si>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</si>
  <si>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</si>
  <si>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</si>
  <si>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</si>
  <si>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</si>
  <si>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</si>
  <si>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</si>
  <si>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</si>
  <si>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</si>
  <si>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</si>
  <si>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</si>
  <si>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</si>
  <si>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</si>
  <si>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</si>
  <si>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</si>
  <si>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</si>
  <si>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</si>
  <si>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</si>
  <si>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</si>
  <si>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</si>
  <si>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</si>
  <si>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</si>
  <si>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</si>
  <si>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</si>
  <si>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</si>
  <si>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</si>
  <si>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</si>
  <si>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</si>
  <si>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</si>
  <si>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</si>
  <si>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</si>
  <si>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</si>
  <si>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</si>
  <si>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</si>
  <si>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</si>
  <si>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</si>
  <si>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</si>
  <si>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</si>
  <si>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</si>
  <si>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</si>
  <si>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</si>
  <si>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</si>
  <si>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</si>
  <si>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</si>
  <si>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</si>
  <si>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</si>
  <si>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</si>
  <si>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</si>
  <si>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</si>
  <si>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</si>
  <si>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</si>
  <si>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</si>
  <si>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</si>
  <si>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</si>
  <si>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</si>
  <si>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</si>
  <si>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</si>
  <si>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</si>
  <si>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</si>
  <si>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</si>
  <si>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</si>
  <si>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</si>
  <si>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</si>
  <si>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</si>
  <si>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</si>
  <si>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</si>
  <si>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</si>
  <si>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</si>
  <si>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</si>
  <si>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</si>
  <si>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</si>
  <si>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</si>
  <si>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</si>
  <si>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</si>
  <si>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</si>
  <si>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</si>
  <si>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</si>
  <si>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</si>
  <si>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</si>
  <si>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</si>
  <si>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</si>
  <si>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</si>
  <si>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</si>
  <si>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</si>
  <si>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</si>
  <si>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</si>
  <si>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</si>
  <si>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</si>
  <si>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</si>
  <si>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</si>
  <si>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</si>
  <si>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</si>
  <si>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</si>
  <si>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</si>
  <si>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</si>
  <si>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</si>
  <si>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</si>
  <si>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</si>
  <si>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</si>
  <si>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</si>
  <si>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</si>
  <si>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</si>
  <si>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</si>
  <si>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</si>
  <si>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</si>
  <si>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</si>
  <si>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</si>
  <si>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</si>
  <si>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</si>
  <si>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</si>
  <si>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</si>
  <si>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</si>
  <si>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</si>
  <si>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</si>
  <si>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</si>
  <si>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</si>
  <si>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</si>
  <si>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</si>
  <si>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</si>
  <si>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</si>
  <si>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</si>
  <si>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</si>
  <si>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</si>
  <si>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</si>
  <si>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</si>
  <si>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</si>
  <si>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</si>
  <si>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</si>
  <si>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</si>
  <si>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</si>
  <si>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</si>
  <si>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</si>
  <si>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</si>
  <si>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</si>
  <si>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</si>
  <si>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</si>
  <si>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</si>
  <si>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</si>
  <si>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</si>
  <si>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</si>
  <si>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</si>
  <si>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</si>
  <si>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</si>
  <si>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</si>
  <si>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</si>
  <si>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</si>
  <si>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</si>
  <si>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</si>
  <si>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</si>
  <si>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</si>
  <si>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</si>
  <si>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</si>
  <si>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</si>
  <si>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</si>
  <si>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</si>
  <si>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</si>
  <si>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</si>
  <si>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</si>
  <si>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</si>
  <si>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</si>
  <si>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</si>
  <si>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</si>
  <si>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</si>
  <si>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</si>
  <si>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</si>
  <si>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</si>
  <si>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</si>
  <si>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</si>
  <si>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</si>
  <si>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</si>
  <si>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</si>
  <si>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</si>
  <si>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</si>
  <si>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</si>
  <si>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</si>
  <si>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</si>
  <si>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</si>
  <si>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</si>
  <si>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</si>
  <si>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</si>
  <si>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</si>
  <si>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</si>
  <si>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</si>
  <si>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</si>
  <si>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</si>
  <si>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</si>
  <si>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</si>
  <si>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</si>
  <si>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</si>
  <si>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</si>
  <si>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</si>
  <si>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</si>
  <si>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</si>
  <si>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</si>
  <si>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</si>
  <si>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</si>
  <si>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</si>
  <si>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</si>
  <si>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</si>
  <si>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</si>
  <si>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</si>
  <si>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</si>
  <si>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</si>
  <si>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</si>
  <si>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</si>
  <si>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</si>
  <si>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</si>
  <si>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</si>
  <si>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</si>
  <si>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</si>
  <si>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</si>
  <si>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</si>
  <si>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</si>
  <si>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</si>
  <si>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</si>
  <si>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</si>
  <si>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</si>
  <si>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</si>
  <si>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</si>
  <si>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</si>
  <si>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</si>
  <si>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</si>
  <si>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</si>
  <si>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</si>
  <si>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</si>
  <si>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</si>
  <si>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</si>
  <si>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</si>
  <si>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</si>
  <si>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</si>
  <si>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</si>
  <si>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</si>
  <si>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</si>
  <si>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</si>
  <si>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</si>
  <si>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</si>
  <si>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</si>
  <si>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</si>
  <si>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</si>
  <si>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</si>
  <si>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</si>
  <si>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</si>
  <si>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</si>
  <si>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</si>
  <si>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</si>
  <si>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</si>
  <si>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</si>
  <si>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</si>
  <si>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</si>
  <si>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</si>
  <si>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</si>
  <si>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</si>
  <si>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</si>
  <si>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</si>
  <si>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</si>
  <si>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</si>
  <si>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</si>
  <si>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</si>
  <si>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</si>
  <si>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</si>
  <si>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</si>
  <si>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</si>
  <si>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</si>
  <si>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</si>
  <si>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</si>
  <si>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</si>
  <si>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</si>
  <si>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</si>
  <si>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</si>
  <si>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</si>
  <si>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</si>
  <si>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</si>
  <si>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</si>
  <si>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</si>
  <si>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</si>
  <si>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</si>
  <si>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</si>
  <si>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</si>
  <si>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</si>
  <si>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</si>
  <si>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</si>
  <si>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</si>
  <si>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</si>
  <si>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</si>
  <si>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</si>
  <si>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</si>
  <si>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</si>
  <si>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</si>
  <si>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</si>
  <si>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</si>
  <si>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</si>
  <si>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</si>
  <si>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</si>
  <si>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</si>
  <si>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</si>
  <si>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</si>
  <si>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</si>
  <si>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</si>
  <si>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</si>
  <si>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</si>
  <si>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</si>
  <si>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</si>
  <si>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</si>
  <si>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</si>
  <si>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</si>
  <si>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</si>
  <si>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</si>
  <si>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</si>
  <si>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</si>
  <si>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</si>
  <si>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</si>
  <si>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</si>
  <si>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</si>
  <si>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</si>
  <si>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</si>
  <si>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</si>
  <si>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</si>
  <si>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</si>
  <si>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</si>
  <si>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</si>
  <si>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</si>
  <si>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</si>
  <si>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</si>
  <si>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</si>
  <si>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</si>
  <si>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</si>
  <si>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</si>
  <si>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</si>
  <si>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</si>
  <si>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</si>
  <si>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</si>
  <si>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</si>
  <si>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</si>
  <si>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</si>
  <si>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</si>
  <si>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</si>
  <si>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</si>
  <si>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</si>
  <si>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</si>
  <si>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</si>
  <si>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</si>
  <si>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</si>
  <si>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</si>
  <si>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</si>
  <si>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</si>
  <si>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</si>
  <si>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</si>
  <si>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</si>
  <si>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</si>
  <si>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</si>
  <si>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</si>
  <si>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</si>
  <si>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</si>
  <si>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</si>
  <si>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</si>
  <si>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</si>
  <si>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</si>
  <si>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</si>
  <si>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</si>
  <si>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</si>
  <si>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</si>
  <si>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</si>
  <si>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</si>
  <si>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</si>
  <si>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</si>
  <si>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</si>
  <si>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</si>
  <si>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</si>
  <si>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</si>
  <si>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</si>
  <si>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</si>
  <si>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</si>
  <si>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</si>
  <si>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</si>
  <si>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</si>
  <si>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</si>
  <si>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</si>
  <si>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</si>
  <si>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</si>
  <si>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</si>
  <si>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</si>
  <si>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</si>
  <si>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</si>
  <si>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</si>
  <si>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</si>
  <si>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</si>
  <si>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</si>
  <si>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</si>
  <si>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</si>
  <si>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</si>
  <si>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</si>
  <si>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</si>
  <si>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</si>
  <si>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</si>
  <si>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</si>
  <si>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</si>
  <si>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</si>
  <si>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</si>
  <si>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</si>
  <si>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</si>
  <si>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</si>
  <si>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</si>
  <si>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</si>
  <si>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</si>
  <si>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</si>
  <si>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</si>
  <si>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</si>
  <si>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</si>
  <si>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</si>
  <si>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</si>
  <si>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</si>
  <si>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</si>
  <si>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</si>
  <si>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</si>
  <si>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</si>
  <si>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</si>
  <si>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</si>
  <si>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</si>
  <si>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</si>
  <si>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</si>
  <si>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</si>
  <si>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</si>
  <si>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</si>
  <si>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</si>
  <si>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</si>
  <si>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</si>
  <si>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</si>
  <si>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</si>
  <si>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</si>
  <si>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</si>
  <si>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</si>
  <si>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</si>
  <si>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</si>
  <si>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</si>
  <si>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</si>
  <si>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</si>
  <si>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</si>
  <si>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</si>
  <si>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</si>
  <si>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</si>
  <si>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</si>
  <si>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</si>
  <si>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</si>
  <si>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</si>
  <si>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</si>
  <si>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</si>
  <si>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</si>
  <si>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</si>
  <si>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</si>
  <si>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</si>
  <si>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</si>
  <si>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</si>
  <si>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</si>
  <si>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</si>
  <si>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</si>
  <si>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</si>
  <si>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</si>
  <si>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</si>
  <si>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</si>
  <si>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</si>
  <si>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</si>
  <si>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</si>
  <si>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</si>
  <si>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</si>
  <si>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</si>
  <si>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</si>
  <si>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</si>
  <si>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</si>
  <si>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</si>
  <si>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</si>
  <si>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</si>
  <si>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</si>
  <si>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</si>
  <si>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</si>
  <si>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</si>
  <si>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</si>
  <si>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</si>
  <si>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</si>
  <si>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</si>
  <si>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</si>
  <si>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</si>
  <si>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</si>
  <si>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</si>
  <si>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</si>
  <si>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</si>
  <si>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</si>
  <si>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</si>
  <si>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</si>
  <si>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</si>
  <si>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</si>
  <si>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</si>
  <si>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</si>
  <si>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</si>
  <si>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</si>
  <si>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</si>
  <si>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</si>
  <si>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</si>
  <si>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</si>
  <si>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</si>
  <si>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</si>
  <si>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</si>
  <si>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</si>
  <si>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</si>
  <si>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</si>
  <si>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</si>
  <si>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</si>
  <si>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</si>
  <si>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</si>
  <si>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</si>
  <si>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</si>
  <si>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</si>
  <si>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</si>
  <si>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</si>
  <si>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</si>
  <si>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</si>
  <si>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</si>
  <si>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</si>
  <si>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</si>
  <si>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</si>
  <si>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</si>
  <si>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</si>
  <si>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</si>
  <si>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</si>
  <si>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</si>
  <si>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</si>
  <si>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</si>
  <si>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</si>
  <si>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</si>
  <si>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</si>
  <si>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</si>
  <si>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</si>
  <si>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</si>
  <si>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</si>
  <si>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</si>
  <si>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</si>
  <si>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</si>
  <si>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</si>
  <si>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</si>
  <si>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</si>
  <si>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</si>
  <si>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</si>
  <si>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</si>
  <si>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</si>
  <si>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</si>
  <si>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</si>
  <si>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</si>
  <si>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</si>
  <si>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</si>
  <si>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</si>
  <si>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</si>
  <si>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</si>
  <si>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</si>
  <si>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</si>
  <si>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</si>
  <si>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</si>
  <si>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</si>
  <si>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</si>
  <si>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</si>
  <si>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</si>
  <si>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</si>
  <si>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</si>
  <si>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</si>
  <si>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</si>
  <si>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</si>
  <si>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</si>
  <si>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</si>
  <si>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</si>
  <si>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</si>
  <si>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</si>
  <si>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</si>
  <si>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</si>
  <si>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</si>
  <si>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</si>
  <si>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</si>
  <si>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</si>
  <si>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</si>
  <si>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</si>
  <si>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</si>
  <si>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</si>
  <si>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</si>
  <si>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</si>
  <si>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</si>
  <si>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</si>
  <si>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</si>
  <si>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</si>
  <si>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</si>
  <si>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</si>
  <si>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</si>
  <si>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</si>
  <si>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</si>
  <si>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</si>
  <si>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</si>
  <si>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</si>
  <si>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</si>
  <si>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</si>
  <si>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</si>
  <si>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</si>
  <si>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</si>
  <si>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</si>
  <si>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</si>
  <si>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</si>
  <si>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</si>
  <si>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</si>
  <si>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</si>
  <si>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</si>
  <si>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</si>
  <si>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</si>
  <si>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</si>
  <si>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</si>
  <si>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</si>
  <si>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</si>
  <si>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</si>
  <si>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</si>
  <si>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</si>
  <si>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</si>
  <si>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</si>
  <si>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</si>
  <si>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</si>
  <si>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</si>
  <si>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</si>
  <si>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</si>
  <si>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</si>
  <si>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</si>
  <si>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</si>
  <si>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</si>
  <si>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</si>
  <si>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</si>
  <si>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</si>
  <si>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</si>
  <si>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</si>
  <si>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</si>
  <si>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</si>
  <si>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</si>
  <si>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</si>
  <si>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</si>
  <si>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</si>
  <si>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</si>
  <si>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</si>
  <si>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</si>
  <si>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</si>
  <si>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</si>
  <si>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</si>
  <si>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</si>
  <si>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</si>
  <si>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</si>
  <si>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</si>
  <si>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</si>
  <si>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</si>
  <si>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</si>
  <si>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</si>
  <si>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</si>
  <si>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</si>
  <si>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</si>
  <si>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</si>
  <si>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</si>
  <si>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</si>
  <si>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</si>
  <si>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</si>
  <si>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</si>
  <si>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</si>
  <si>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</si>
  <si>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</si>
  <si>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</si>
  <si>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</si>
  <si>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</si>
  <si>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</si>
  <si>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</si>
  <si>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</si>
  <si>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</si>
  <si>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</si>
  <si>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</si>
  <si>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</si>
  <si>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</si>
  <si>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</si>
  <si>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</si>
  <si>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</si>
  <si>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</si>
  <si>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</si>
  <si>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</si>
  <si>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</si>
  <si>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</si>
  <si>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</si>
  <si>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</si>
  <si>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</si>
  <si>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</si>
  <si>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</si>
  <si>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</si>
  <si>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</si>
  <si>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</si>
  <si>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</si>
  <si>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</si>
  <si>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</si>
  <si>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</si>
  <si>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</si>
  <si>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</si>
  <si>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</si>
  <si>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</si>
  <si>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</si>
  <si>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</si>
  <si>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</si>
  <si>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</si>
  <si>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</si>
  <si>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</si>
  <si>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</si>
  <si>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</si>
  <si>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</si>
  <si>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</si>
  <si>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</si>
  <si>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</si>
  <si>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</si>
  <si>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</si>
  <si>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</si>
  <si>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</si>
  <si>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</si>
  <si>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</si>
  <si>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</si>
  <si>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</si>
  <si>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</si>
  <si>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</si>
  <si>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</si>
  <si>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</si>
  <si>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</si>
  <si>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</si>
  <si>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</si>
  <si>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</si>
  <si>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</si>
  <si>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</si>
  <si>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</si>
  <si>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</si>
  <si>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</si>
  <si>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</si>
  <si>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</si>
  <si>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</si>
  <si>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</si>
  <si>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</si>
  <si>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</si>
  <si>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</si>
  <si>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</si>
  <si>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</si>
  <si>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</si>
  <si>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</si>
  <si>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</si>
  <si>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</si>
  <si>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</si>
  <si>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</si>
  <si>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</si>
  <si>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</si>
  <si>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</si>
  <si>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</si>
  <si>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</si>
  <si>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</si>
  <si>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</si>
  <si>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</si>
  <si>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</si>
  <si>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</si>
  <si>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</si>
  <si>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</si>
  <si>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</si>
  <si>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</si>
  <si>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</si>
  <si>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</si>
  <si>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</si>
  <si>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</si>
  <si>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</si>
  <si>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</si>
  <si>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</si>
  <si>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</si>
  <si>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</si>
  <si>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</si>
  <si>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</si>
  <si>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</si>
  <si>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</si>
  <si>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</si>
  <si>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</si>
  <si>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</si>
  <si>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</si>
  <si>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</si>
  <si>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</si>
  <si>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</si>
  <si>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</si>
  <si>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</si>
  <si>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</si>
  <si>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</si>
  <si>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</si>
  <si>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</si>
  <si>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</si>
  <si>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</si>
  <si>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</si>
  <si>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</si>
  <si>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</si>
  <si>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</si>
  <si>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</si>
  <si>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</si>
  <si>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</si>
  <si>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</si>
  <si>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</si>
  <si>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</si>
  <si>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</si>
  <si>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</si>
  <si>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</si>
  <si>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</si>
  <si>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</si>
  <si>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</si>
  <si>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</si>
  <si>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</si>
  <si>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</si>
  <si>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</si>
  <si>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</si>
  <si>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</si>
  <si>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</si>
  <si>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</si>
  <si>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</si>
  <si>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</si>
  <si>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</si>
  <si>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</si>
  <si>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</si>
  <si>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</si>
  <si>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</si>
  <si>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</si>
  <si>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</si>
  <si>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</si>
  <si>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</si>
  <si>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</si>
  <si>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</si>
  <si>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</si>
  <si>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</si>
  <si>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</si>
  <si>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</si>
  <si>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</si>
  <si>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</si>
  <si>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</si>
  <si>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</si>
  <si>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</si>
  <si>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</si>
  <si>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</si>
  <si>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</si>
  <si>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</si>
  <si>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</si>
  <si>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</si>
  <si>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</si>
  <si>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</si>
  <si>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</si>
  <si>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</si>
  <si>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</si>
  <si>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</si>
  <si>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</si>
  <si>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</si>
  <si>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</si>
  <si>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</si>
  <si>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</si>
  <si>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</si>
  <si>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</si>
  <si>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</si>
  <si>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</si>
  <si>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</si>
  <si>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</si>
  <si>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</si>
  <si>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</si>
  <si>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</si>
  <si>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</si>
  <si>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</si>
  <si>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</si>
  <si>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</si>
  <si>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</si>
  <si>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</si>
  <si>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</si>
  <si>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</si>
  <si>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</si>
  <si>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</si>
  <si>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</si>
  <si>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</si>
  <si>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</si>
  <si>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</si>
  <si>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</si>
  <si>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</si>
  <si>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</si>
  <si>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</si>
  <si>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</si>
  <si>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</si>
  <si>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</si>
  <si>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</si>
  <si>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</si>
  <si>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</si>
  <si>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</si>
  <si>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</si>
  <si>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</si>
  <si>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</si>
  <si>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</si>
  <si>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</si>
  <si>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</si>
  <si>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</si>
  <si>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</si>
  <si>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</si>
  <si>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</si>
  <si>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</si>
  <si>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</si>
  <si>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</si>
  <si>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</si>
  <si>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</si>
  <si>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</si>
  <si>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</si>
  <si>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</si>
  <si>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</si>
  <si>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</si>
  <si>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</si>
  <si>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</si>
  <si>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</si>
  <si>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</si>
  <si>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</si>
  <si>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</si>
  <si>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</si>
  <si>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</si>
  <si>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</si>
  <si>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</si>
  <si>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</si>
  <si>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</si>
  <si>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</si>
  <si>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</si>
  <si>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</si>
  <si>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</si>
  <si>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</si>
  <si>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</si>
  <si>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</si>
  <si>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</si>
  <si>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</si>
  <si>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</si>
  <si>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</si>
  <si>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</si>
  <si>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</si>
  <si>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</si>
  <si>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</si>
  <si>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</si>
  <si>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</si>
  <si>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</si>
  <si>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</si>
  <si>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</si>
  <si>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</si>
  <si>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</si>
  <si>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</si>
  <si>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</si>
  <si>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</si>
  <si>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</si>
  <si>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</si>
  <si>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</si>
  <si>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</si>
  <si>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</si>
  <si>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</si>
  <si>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</si>
  <si>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</si>
  <si>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</si>
  <si>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</si>
  <si>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</si>
  <si>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</si>
  <si>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</si>
  <si>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</si>
  <si>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</si>
  <si>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</si>
  <si>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</si>
  <si>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</si>
  <si>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</si>
  <si>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</si>
  <si>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</si>
  <si>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</si>
  <si>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</si>
  <si>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</si>
  <si>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</si>
  <si>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</si>
  <si>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</si>
  <si>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</si>
  <si>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</si>
  <si>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</si>
  <si>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</si>
  <si>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</si>
  <si>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</si>
  <si>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</si>
  <si>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</si>
  <si>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</si>
  <si>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</si>
  <si>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</si>
  <si>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</si>
  <si>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</si>
  <si>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</si>
  <si>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</si>
  <si>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</si>
  <si>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</si>
  <si>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</si>
  <si>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</si>
  <si>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</si>
  <si>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</si>
  <si>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</si>
  <si>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</si>
  <si>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</si>
  <si>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</si>
  <si>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</si>
  <si>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</si>
  <si>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</si>
  <si>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</si>
  <si>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</si>
  <si>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</si>
  <si>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</si>
  <si>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</si>
  <si>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</si>
  <si>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</si>
  <si>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</si>
  <si>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</si>
  <si>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</si>
  <si>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</si>
  <si>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</si>
  <si>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</si>
  <si>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</si>
  <si>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</si>
  <si>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</si>
  <si>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</si>
  <si>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</si>
  <si>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</si>
  <si>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</si>
  <si>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</si>
  <si>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</si>
  <si>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</si>
  <si>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</si>
  <si>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</si>
  <si>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</si>
  <si>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</si>
  <si>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</si>
  <si>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</si>
  <si>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</si>
  <si>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</si>
  <si>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</si>
  <si>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</si>
  <si>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</si>
  <si>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</si>
  <si>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</si>
  <si>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</si>
  <si>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</si>
  <si>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</si>
  <si>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</si>
  <si>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</si>
  <si>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</si>
  <si>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</si>
  <si>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</si>
  <si>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</si>
  <si>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</si>
  <si>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</si>
  <si>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</si>
  <si>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</si>
  <si>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</si>
  <si>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</si>
  <si>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</si>
  <si>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</si>
  <si>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</si>
  <si>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</si>
  <si>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</si>
  <si>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</si>
  <si>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</si>
  <si>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</si>
  <si>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</si>
  <si>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</si>
  <si>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</si>
  <si>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</si>
  <si>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</si>
  <si>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</si>
  <si>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</si>
  <si>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</si>
  <si>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</si>
  <si>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</si>
  <si>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</si>
  <si>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</si>
  <si>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</si>
  <si>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</si>
  <si>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</si>
  <si>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</si>
  <si>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</si>
  <si>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</si>
  <si>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</si>
  <si>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</si>
  <si>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</si>
  <si>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</si>
  <si>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</si>
  <si>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</si>
  <si>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</si>
  <si>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</si>
  <si>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</si>
  <si>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</si>
  <si>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</si>
  <si>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</si>
  <si>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</si>
  <si>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</si>
  <si>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</si>
  <si>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</si>
  <si>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</si>
  <si>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</si>
  <si>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</si>
  <si>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</si>
  <si>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</si>
  <si>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</si>
  <si>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</si>
  <si>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</si>
  <si>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</si>
  <si>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</si>
  <si>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</si>
  <si>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</si>
  <si>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</si>
  <si>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</si>
  <si>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</si>
  <si>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</si>
  <si>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</si>
  <si>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</si>
  <si>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</si>
  <si>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</si>
  <si>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</si>
  <si>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</si>
  <si>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</si>
  <si>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</si>
  <si>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</si>
  <si>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</si>
  <si>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</si>
  <si>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</si>
  <si>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</si>
  <si>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</si>
  <si>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</si>
  <si>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</si>
  <si>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</si>
  <si>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</si>
  <si>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</si>
  <si>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</si>
  <si>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</si>
  <si>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</si>
  <si>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</si>
  <si>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</si>
  <si>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</si>
  <si>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</si>
  <si>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</si>
  <si>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</si>
  <si>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</si>
  <si>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</si>
  <si>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</si>
  <si>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</si>
  <si>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</si>
  <si>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</si>
  <si>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</si>
  <si>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</si>
  <si>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</si>
  <si>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</si>
  <si>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</si>
  <si>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</si>
  <si>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</si>
  <si>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</si>
  <si>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</si>
  <si>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</si>
  <si>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</si>
  <si>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</si>
  <si>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</si>
  <si>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</si>
  <si>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</si>
  <si>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</si>
  <si>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</si>
  <si>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</si>
  <si>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</si>
  <si>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</si>
  <si>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</si>
  <si>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</si>
  <si>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</si>
  <si>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</si>
  <si>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</si>
  <si>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</si>
  <si>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</si>
  <si>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</si>
  <si>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</si>
  <si>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</si>
  <si>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</si>
  <si>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</si>
  <si>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</si>
  <si>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</si>
  <si>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</si>
  <si>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</si>
  <si>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</si>
  <si>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</si>
  <si>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</si>
  <si>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</si>
  <si>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</si>
  <si>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</si>
  <si>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</si>
  <si>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</si>
  <si>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</si>
  <si>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</si>
  <si>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</si>
  <si>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</si>
  <si>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</si>
  <si>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</si>
  <si>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</si>
  <si>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</si>
  <si>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</si>
  <si>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</si>
  <si>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</si>
  <si>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</si>
  <si>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</si>
  <si>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</si>
  <si>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</si>
  <si>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</si>
  <si>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</si>
  <si>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</si>
  <si>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</si>
  <si>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</si>
  <si>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</si>
  <si>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</si>
  <si>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</si>
  <si>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</si>
  <si>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</si>
  <si>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</si>
  <si>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</si>
  <si>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</si>
  <si>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</si>
  <si>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</si>
  <si>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</si>
  <si>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</si>
  <si>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</si>
  <si>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</si>
  <si>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</si>
  <si>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</si>
  <si>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</si>
  <si>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</si>
  <si>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</si>
  <si>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</si>
  <si>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</si>
  <si>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</si>
  <si>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</si>
  <si>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</si>
  <si>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</si>
  <si>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</si>
  <si>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</si>
  <si>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</si>
  <si>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</si>
  <si>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</si>
  <si>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</si>
  <si>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</si>
  <si>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</si>
  <si>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</si>
  <si>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</si>
  <si>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</si>
  <si>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</si>
  <si>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</si>
  <si>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</si>
  <si>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</si>
  <si>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</si>
  <si>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</si>
  <si>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</si>
  <si>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</si>
  <si>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</si>
  <si>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</si>
  <si>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</si>
  <si>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</si>
  <si>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</si>
  <si>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</si>
  <si>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</si>
  <si>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</si>
  <si>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</si>
  <si>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</si>
  <si>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</si>
  <si>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</si>
  <si>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</si>
  <si>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</si>
  <si>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</si>
  <si>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</si>
  <si>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</si>
  <si>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</si>
  <si>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</si>
  <si>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</si>
  <si>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</si>
  <si>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</si>
  <si>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</si>
  <si>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</si>
  <si>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</si>
  <si>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</si>
  <si>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</si>
  <si>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</si>
  <si>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</si>
  <si>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</si>
  <si>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</si>
  <si>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</si>
  <si>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</si>
  <si>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</si>
  <si>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</si>
  <si>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</si>
  <si>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</si>
  <si>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</si>
  <si>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</si>
  <si>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</si>
  <si>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</si>
  <si>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</si>
  <si>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</si>
  <si>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</si>
  <si>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</si>
  <si>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</si>
  <si>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</si>
  <si>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</si>
  <si>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</si>
  <si>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</si>
  <si>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</si>
  <si>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</si>
  <si>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</si>
  <si>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</si>
  <si>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</si>
  <si>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</si>
  <si>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</si>
  <si>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</si>
  <si>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</si>
  <si>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</si>
  <si>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</si>
  <si>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</si>
  <si>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</si>
  <si>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</si>
  <si>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</si>
  <si>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</si>
  <si>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</si>
  <si>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</si>
  <si>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</si>
  <si>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</si>
  <si>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</si>
  <si>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</si>
  <si>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</si>
  <si>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</si>
  <si>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</si>
  <si>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</si>
  <si>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</si>
  <si>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</si>
  <si>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</si>
  <si>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</si>
  <si>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</si>
  <si>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</si>
  <si>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</si>
  <si>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</si>
  <si>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</si>
  <si>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</si>
  <si>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</si>
  <si>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</si>
  <si>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</si>
  <si>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</si>
  <si>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</si>
  <si>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</si>
  <si>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</si>
  <si>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</si>
  <si>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</si>
  <si>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</si>
  <si>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</si>
  <si>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</si>
  <si>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</si>
  <si>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</si>
  <si>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</si>
  <si>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</si>
  <si>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</si>
  <si>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</si>
  <si>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</si>
  <si>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</si>
  <si>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</si>
  <si>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</si>
  <si>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</si>
  <si>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</si>
  <si>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</si>
  <si>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</si>
  <si>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</si>
  <si>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</si>
  <si>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</si>
  <si>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</si>
  <si>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</si>
  <si>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</si>
  <si>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</si>
  <si>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</si>
  <si>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</si>
  <si>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</si>
  <si>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</si>
  <si>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</si>
  <si>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</si>
  <si>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</si>
  <si>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</si>
  <si>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</si>
  <si>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</si>
  <si>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</si>
  <si>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</si>
  <si>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</si>
  <si>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</si>
  <si>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</si>
  <si>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</si>
  <si>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</si>
  <si>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</si>
  <si>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</si>
  <si>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</si>
  <si>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</si>
  <si>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</si>
  <si>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</si>
  <si>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</si>
  <si>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</si>
  <si>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</si>
  <si>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</si>
  <si>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</si>
  <si>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</si>
  <si>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</si>
  <si>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</si>
  <si>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</si>
  <si>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</si>
  <si>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</si>
  <si>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</si>
  <si>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</si>
  <si>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</si>
  <si>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</si>
  <si>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</si>
  <si>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</si>
  <si>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</si>
  <si>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</si>
  <si>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</si>
  <si>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</si>
  <si>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</si>
  <si>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</si>
  <si>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</si>
  <si>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</si>
  <si>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</si>
  <si>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</si>
  <si>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</si>
  <si>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</si>
  <si>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</si>
  <si>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</si>
  <si>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</si>
  <si>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</si>
  <si>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</si>
  <si>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</si>
  <si>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</si>
  <si>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</si>
  <si>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</si>
  <si>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</si>
  <si>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</si>
  <si>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</si>
  <si>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</si>
  <si>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</si>
  <si>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</si>
  <si>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</si>
  <si>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</si>
  <si>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</si>
  <si>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</si>
  <si>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</si>
  <si>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</si>
  <si>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</si>
  <si>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</si>
  <si>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</si>
  <si>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</si>
  <si>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</si>
  <si>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</si>
  <si>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</si>
  <si>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</si>
  <si>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</si>
  <si>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</si>
  <si>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</si>
  <si>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</si>
  <si>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</si>
  <si>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</si>
  <si>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</si>
  <si>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</si>
  <si>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</si>
  <si>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</si>
  <si>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</si>
  <si>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</si>
  <si>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</si>
  <si>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</si>
  <si>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</si>
  <si>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</si>
  <si>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</si>
  <si>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</si>
  <si>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</si>
  <si>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</si>
  <si>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</si>
  <si>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</si>
  <si>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</si>
  <si>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</si>
  <si>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</si>
  <si>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</si>
  <si>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</si>
  <si>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</si>
  <si>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</si>
  <si>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</si>
  <si>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</si>
  <si>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</si>
  <si>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</si>
  <si>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</si>
  <si>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</si>
  <si>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</si>
  <si>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</si>
  <si>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</si>
  <si>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</si>
  <si>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</si>
  <si>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</si>
  <si>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</si>
  <si>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</si>
  <si>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</si>
  <si>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</si>
  <si>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</si>
  <si>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</si>
  <si>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</si>
  <si>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</si>
  <si>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</si>
  <si>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</si>
  <si>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</si>
  <si>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</si>
  <si>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</si>
  <si>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</si>
  <si>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</si>
  <si>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</si>
  <si>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</si>
  <si>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</si>
  <si>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</si>
  <si>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</si>
  <si>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</si>
  <si>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</si>
  <si>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</si>
  <si>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</si>
  <si>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</si>
  <si>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</si>
  <si>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</si>
  <si>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</si>
  <si>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</si>
  <si>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</si>
  <si>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</si>
  <si>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</si>
  <si>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</si>
  <si>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</si>
  <si>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</si>
  <si>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</si>
  <si>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</si>
  <si>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</si>
  <si>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</si>
  <si>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</si>
  <si>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</si>
  <si>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</si>
  <si>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</si>
  <si>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</si>
  <si>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</si>
  <si>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</si>
  <si>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</si>
  <si>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</si>
  <si>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</si>
  <si>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</si>
  <si>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</si>
  <si>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</si>
  <si>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</si>
  <si>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</si>
  <si>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</si>
  <si>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</si>
  <si>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</si>
  <si>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</si>
  <si>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</si>
  <si>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</si>
  <si>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</si>
  <si>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</si>
  <si>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</si>
  <si>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</si>
  <si>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</si>
  <si>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</si>
  <si>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</si>
  <si>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</si>
  <si>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</si>
  <si>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</si>
  <si>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</si>
  <si>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</si>
  <si>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</si>
  <si>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</si>
  <si>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</si>
  <si>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</si>
  <si>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</si>
  <si>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</si>
  <si>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</si>
  <si>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</si>
  <si>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</si>
  <si>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</si>
  <si>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</si>
  <si>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</si>
  <si>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</si>
  <si>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</si>
  <si>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</si>
  <si>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</si>
  <si>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</si>
  <si>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</si>
  <si>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</si>
  <si>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</si>
  <si>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</si>
  <si>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</si>
  <si>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</si>
  <si>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</si>
  <si>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</si>
  <si>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</si>
  <si>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</si>
  <si>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</si>
  <si>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</si>
  <si>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</si>
  <si>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</si>
  <si>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</si>
  <si>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</si>
  <si>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</si>
  <si>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</si>
  <si>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</si>
  <si>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</si>
  <si>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</si>
  <si>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</si>
  <si>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</si>
  <si>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</si>
  <si>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</si>
  <si>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</si>
  <si>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</si>
  <si>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</si>
  <si>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</si>
  <si>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</si>
  <si>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</si>
  <si>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</si>
  <si>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</si>
  <si>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</si>
  <si>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</si>
  <si>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</si>
  <si>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</si>
  <si>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</si>
  <si>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</si>
  <si>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</si>
  <si>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</si>
  <si>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</si>
  <si>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</si>
  <si>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</si>
  <si>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</si>
  <si>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</si>
  <si>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</si>
  <si>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</si>
  <si>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</si>
  <si>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</si>
  <si>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</si>
  <si>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</si>
  <si>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</si>
  <si>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</si>
  <si>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</si>
  <si>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</si>
  <si>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</si>
  <si>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</si>
  <si>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</si>
  <si>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</si>
  <si>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</si>
  <si>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</si>
  <si>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</si>
  <si>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</si>
  <si>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</si>
  <si>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</si>
  <si>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</si>
  <si>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</si>
  <si>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</si>
  <si>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</si>
  <si>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</si>
  <si>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</si>
  <si>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</si>
  <si>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</si>
  <si>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</si>
  <si>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</si>
  <si>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</si>
  <si>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</si>
  <si>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</si>
  <si>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</si>
  <si>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</si>
  <si>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</si>
  <si>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</si>
  <si>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</si>
  <si>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</si>
  <si>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</si>
  <si>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</si>
  <si>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</si>
  <si>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</si>
  <si>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</si>
  <si>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</si>
  <si>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</si>
  <si>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</si>
  <si>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</si>
  <si>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</si>
  <si>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</si>
  <si>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</si>
  <si>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</si>
  <si>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</si>
  <si>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</si>
  <si>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</si>
  <si>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</si>
  <si>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</si>
  <si>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</si>
  <si>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</si>
  <si>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</si>
  <si>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</si>
  <si>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</si>
  <si>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</si>
  <si>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</si>
  <si>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</si>
  <si>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</si>
  <si>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</si>
  <si>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</si>
  <si>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</si>
  <si>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</si>
  <si>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</si>
  <si>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</si>
  <si>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</si>
  <si>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</si>
  <si>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</si>
  <si>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</si>
  <si>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</si>
  <si>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</si>
  <si>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</si>
  <si>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</si>
  <si>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</si>
  <si>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</si>
  <si>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</si>
  <si>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</si>
  <si>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</si>
  <si>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</si>
  <si>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</si>
  <si>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</si>
  <si>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</si>
  <si>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</si>
  <si>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</si>
  <si>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</si>
  <si>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</si>
  <si>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</si>
  <si>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</si>
  <si>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</si>
  <si>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</si>
  <si>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</si>
  <si>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</si>
  <si>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</si>
  <si>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</si>
  <si>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</si>
  <si>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</si>
  <si>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</si>
  <si>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</si>
  <si>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</si>
  <si>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</si>
  <si>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</si>
  <si>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</si>
  <si>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</si>
  <si>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</si>
  <si>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</si>
  <si>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</si>
  <si>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</si>
  <si>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</si>
  <si>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</si>
  <si>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</si>
  <si>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</si>
  <si>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</si>
  <si>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</si>
  <si>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</si>
  <si>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</si>
  <si>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</si>
  <si>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</si>
  <si>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</si>
  <si>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</si>
  <si>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</si>
  <si>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</si>
  <si>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</si>
  <si>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</si>
  <si>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</si>
  <si>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</si>
  <si>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</si>
  <si>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</si>
  <si>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</si>
  <si>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</si>
  <si>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</si>
  <si>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</si>
  <si>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</si>
  <si>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</si>
  <si>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</si>
  <si>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</si>
  <si>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</si>
  <si>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</si>
  <si>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</si>
  <si>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</si>
  <si>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</si>
  <si>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</si>
  <si>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</si>
  <si>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</si>
  <si>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</si>
  <si>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</si>
  <si>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</si>
  <si>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</si>
  <si>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</si>
  <si>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</si>
  <si>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</si>
  <si>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</si>
  <si>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</si>
  <si>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</si>
  <si>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</si>
  <si>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</si>
  <si>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</si>
  <si>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</si>
  <si>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</si>
  <si>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</si>
  <si>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</si>
  <si>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</si>
  <si>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</si>
  <si>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</si>
  <si>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</si>
  <si>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</si>
  <si>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</si>
  <si>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</si>
  <si>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</si>
  <si>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</si>
  <si>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</si>
  <si>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</si>
  <si>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</si>
  <si>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</si>
  <si>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</si>
  <si>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</si>
  <si>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</si>
  <si>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</si>
  <si>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</si>
  <si>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</si>
  <si>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</si>
  <si>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</si>
  <si>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</si>
  <si>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</si>
  <si>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</si>
  <si>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</si>
  <si>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</si>
  <si>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</si>
  <si>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</si>
  <si>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</si>
  <si>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</si>
  <si>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</si>
  <si>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</si>
  <si>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</si>
  <si>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</si>
  <si>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</si>
  <si>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</si>
  <si>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</si>
  <si>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</si>
  <si>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</si>
  <si>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</si>
  <si>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</si>
  <si>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</si>
  <si>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</si>
  <si>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</si>
  <si>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</si>
  <si>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</si>
  <si>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</si>
  <si>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</si>
  <si>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</si>
  <si>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</si>
  <si>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</si>
  <si>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</si>
  <si>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</si>
  <si>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</si>
  <si>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</si>
  <si>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</si>
  <si>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</si>
  <si>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</si>
  <si>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</si>
  <si>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</si>
  <si>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</si>
  <si>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</si>
  <si>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</si>
  <si>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</si>
  <si>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</si>
  <si>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</si>
  <si>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</si>
  <si>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</si>
  <si>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</si>
  <si>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</si>
  <si>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</si>
  <si>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</si>
  <si>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</si>
  <si>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</si>
  <si>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</si>
  <si>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</si>
  <si>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</si>
  <si>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</si>
  <si>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</si>
  <si>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</si>
  <si>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</si>
  <si>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</si>
  <si>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</si>
  <si>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</si>
  <si>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</si>
  <si>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</si>
  <si>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</si>
  <si>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</si>
  <si>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</si>
  <si>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</si>
  <si>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</si>
  <si>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</si>
  <si>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</si>
  <si>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</si>
  <si>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</si>
  <si>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</si>
  <si>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</si>
  <si>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</si>
  <si>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</si>
  <si>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</si>
  <si>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</si>
  <si>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</si>
  <si>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</si>
  <si>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</si>
  <si>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</si>
  <si>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</si>
  <si>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</si>
  <si>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</si>
  <si>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</si>
  <si>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</si>
  <si>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</si>
  <si>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</si>
  <si>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</si>
  <si>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</si>
  <si>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</si>
  <si>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</si>
  <si>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</si>
  <si>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</si>
  <si>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</si>
  <si>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</si>
  <si>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</si>
  <si>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</si>
  <si>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</si>
  <si>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</si>
  <si>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</si>
  <si>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</si>
  <si>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</si>
  <si>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</si>
  <si>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</si>
  <si>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</si>
  <si>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</si>
  <si>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</si>
  <si>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</si>
  <si>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</si>
  <si>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</si>
  <si>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</si>
  <si>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</si>
  <si>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</si>
  <si>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</si>
  <si>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</si>
  <si>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</si>
  <si>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</si>
  <si>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</si>
  <si>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</si>
  <si>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</si>
  <si>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</si>
  <si>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</si>
  <si>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</si>
  <si>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</si>
  <si>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</si>
  <si>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</si>
  <si>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</si>
  <si>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</si>
  <si>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</si>
  <si>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</si>
  <si>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</si>
  <si>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</si>
  <si>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</si>
  <si>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</si>
  <si>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</si>
  <si>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</si>
  <si>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</si>
  <si>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</si>
  <si>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</si>
  <si>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</si>
  <si>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</si>
  <si>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</si>
  <si>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</si>
  <si>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</si>
  <si>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</si>
  <si>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</si>
  <si>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</si>
  <si>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</si>
  <si>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</si>
  <si>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</si>
  <si>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</si>
  <si>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</si>
  <si>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</si>
  <si>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</si>
  <si>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</si>
  <si>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</si>
  <si>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</si>
  <si>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</si>
  <si>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</si>
  <si>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</si>
  <si>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</si>
  <si>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</si>
  <si>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</si>
  <si>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</si>
  <si>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</si>
  <si>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</si>
  <si>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</si>
  <si>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</si>
  <si>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</si>
  <si>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</si>
  <si>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</si>
  <si>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</si>
  <si>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</si>
  <si>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</si>
  <si>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</si>
  <si>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</si>
  <si>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</si>
  <si>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</si>
  <si>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</si>
  <si>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</si>
  <si>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</si>
  <si>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</si>
  <si>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</si>
  <si>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</si>
  <si>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</si>
  <si>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</si>
  <si>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</si>
  <si>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</si>
  <si>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</si>
  <si>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</si>
  <si>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</si>
  <si>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</si>
  <si>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</si>
  <si>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</si>
  <si>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</si>
  <si>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</si>
  <si>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</si>
  <si>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</si>
  <si>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</si>
  <si>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</si>
  <si>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</si>
  <si>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</si>
  <si>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</si>
  <si>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</si>
  <si>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</si>
  <si>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</si>
  <si>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</si>
  <si>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</si>
  <si>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</si>
  <si>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</si>
  <si>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</si>
  <si>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</si>
  <si>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</si>
  <si>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</si>
  <si>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</si>
  <si>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</si>
  <si>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</si>
  <si>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</si>
  <si>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</si>
  <si>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</si>
  <si>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</si>
  <si>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</si>
  <si>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</si>
  <si>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</si>
  <si>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</si>
  <si>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</si>
  <si>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</si>
  <si>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</si>
  <si>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</si>
  <si>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</si>
  <si>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</si>
  <si>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</si>
  <si>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</si>
  <si>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</si>
  <si>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</si>
  <si>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</si>
  <si>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</si>
  <si>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</si>
  <si>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</si>
  <si>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</si>
  <si>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</si>
  <si>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</si>
  <si>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</si>
  <si>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</si>
  <si>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</si>
  <si>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</si>
  <si>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</si>
  <si>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</si>
  <si>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</si>
  <si>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</si>
  <si>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</si>
  <si>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</si>
  <si>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</si>
  <si>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</si>
  <si>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</si>
  <si>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</si>
  <si>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</si>
  <si>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</si>
  <si>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</si>
  <si>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</si>
  <si>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</si>
  <si>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</si>
  <si>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</si>
  <si>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</si>
  <si>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</si>
  <si>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</si>
  <si>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</si>
  <si>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</si>
  <si>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</si>
  <si>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</si>
  <si>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</si>
  <si>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</si>
  <si>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</si>
  <si>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</si>
  <si>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</si>
  <si>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</si>
  <si>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</si>
  <si>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</si>
  <si>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</si>
  <si>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</si>
  <si>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</si>
  <si>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</si>
  <si>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</si>
  <si>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</si>
  <si>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</si>
  <si>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</si>
  <si>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</si>
  <si>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</si>
  <si>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</si>
  <si>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</si>
  <si>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</si>
  <si>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</si>
  <si>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</si>
  <si>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</si>
  <si>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</si>
  <si>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</si>
  <si>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</si>
  <si>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</si>
  <si>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</si>
  <si>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</si>
  <si>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</si>
  <si>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</si>
  <si>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</si>
  <si>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</si>
  <si>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</si>
  <si>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</si>
  <si>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</si>
  <si>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</si>
  <si>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</si>
  <si>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</si>
  <si>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</si>
  <si>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</si>
  <si>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</si>
  <si>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</si>
  <si>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</si>
  <si>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</si>
  <si>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</si>
  <si>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</si>
  <si>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</si>
  <si>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</si>
  <si>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</si>
  <si>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</si>
  <si>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</si>
  <si>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</si>
  <si>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</si>
  <si>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</si>
  <si>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</si>
  <si>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</si>
  <si>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</si>
  <si>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</si>
  <si>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</si>
  <si>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</si>
  <si>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</si>
  <si>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</si>
  <si>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</si>
  <si>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</si>
  <si>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</si>
  <si>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</si>
  <si>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</si>
  <si>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</si>
  <si>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</si>
  <si>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</si>
  <si>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</si>
  <si>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</si>
  <si>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</si>
  <si>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</si>
  <si>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</si>
  <si>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</si>
  <si>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</si>
  <si>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</si>
  <si>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</si>
  <si>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</si>
  <si>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</si>
  <si>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</si>
  <si>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</si>
  <si>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</si>
  <si>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</si>
  <si>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</si>
  <si>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</si>
  <si>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</si>
  <si>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</si>
  <si>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</si>
  <si>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</si>
  <si>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</si>
  <si>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</si>
  <si>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</si>
  <si>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</si>
  <si>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</si>
  <si>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</si>
  <si>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</si>
  <si>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</si>
  <si>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</si>
  <si>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</si>
  <si>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</si>
  <si>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</si>
  <si>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</si>
  <si>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</si>
  <si>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</si>
  <si>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</si>
  <si>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</si>
  <si>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</si>
  <si>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</si>
  <si>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</si>
  <si>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</si>
  <si>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</si>
  <si>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</si>
  <si>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</si>
  <si>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</si>
  <si>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</si>
  <si>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</si>
  <si>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</si>
  <si>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</si>
  <si>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</si>
  <si>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</si>
  <si>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</si>
  <si>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</si>
  <si>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</si>
  <si>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</si>
  <si>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</si>
  <si>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</si>
  <si>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</si>
  <si>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</si>
  <si>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</si>
  <si>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</si>
  <si>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</si>
  <si>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</si>
  <si>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</si>
  <si>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</si>
  <si>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</si>
  <si>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</si>
  <si>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</si>
  <si>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</si>
  <si>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</si>
  <si>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</si>
  <si>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</si>
  <si>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</si>
  <si>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</si>
  <si>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</si>
  <si>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</si>
  <si>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</si>
  <si>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</si>
  <si>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</si>
  <si>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</si>
  <si>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</si>
  <si>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</si>
  <si>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</si>
  <si>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</si>
  <si>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</si>
  <si>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</si>
  <si>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</si>
  <si>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</si>
  <si>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</si>
  <si>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</si>
  <si>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</si>
  <si>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</si>
  <si>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</si>
  <si>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</si>
  <si>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</si>
  <si>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</si>
  <si>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</si>
  <si>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</si>
  <si>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</si>
  <si>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</si>
  <si>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</si>
  <si>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</si>
  <si>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</si>
  <si>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</si>
  <si>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</si>
  <si>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</si>
  <si>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</si>
  <si>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</si>
  <si>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</si>
  <si>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</si>
  <si>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</si>
  <si>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</si>
  <si>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</si>
  <si>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</si>
  <si>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</si>
  <si>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</si>
  <si>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</si>
  <si>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</si>
  <si>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</si>
  <si>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</si>
  <si>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</si>
  <si>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</si>
  <si>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</si>
  <si>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</si>
  <si>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</si>
  <si>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</si>
  <si>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</si>
  <si>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</si>
  <si>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</si>
  <si>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</si>
  <si>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</si>
  <si>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</si>
  <si>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</si>
  <si>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</si>
  <si>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</si>
  <si>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</si>
  <si>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</si>
  <si>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</si>
  <si>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</si>
  <si>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</si>
  <si>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</si>
  <si>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</si>
  <si>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</si>
  <si>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</si>
  <si>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</si>
  <si>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</si>
  <si>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</si>
  <si>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</si>
  <si>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</si>
  <si>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</si>
  <si>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</si>
  <si>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</si>
  <si>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</si>
  <si>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</si>
  <si>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</si>
  <si>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</si>
  <si>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</si>
  <si>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</si>
  <si>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</si>
  <si>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</si>
  <si>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</si>
  <si>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</si>
  <si>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</si>
  <si>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</si>
  <si>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</si>
  <si>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</si>
  <si>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</si>
  <si>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</si>
  <si>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</si>
  <si>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</si>
  <si>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</si>
  <si>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</si>
  <si>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</si>
  <si>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</si>
  <si>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</si>
  <si>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</si>
  <si>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</si>
  <si>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</si>
  <si>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</si>
  <si>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</si>
  <si>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</si>
  <si>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</si>
  <si>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</si>
  <si>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</si>
  <si>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</si>
  <si>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</si>
  <si>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</si>
  <si>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</si>
  <si>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</si>
  <si>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</si>
  <si>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</si>
  <si>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</si>
  <si>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</si>
  <si>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</si>
  <si>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</si>
  <si>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</si>
  <si>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</si>
  <si>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</si>
  <si>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</si>
  <si>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</si>
  <si>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</si>
  <si>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</si>
  <si>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</si>
  <si>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</si>
  <si>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</si>
  <si>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</si>
  <si>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</si>
  <si>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</si>
  <si>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</si>
  <si>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</si>
  <si>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</si>
  <si>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</si>
  <si>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</si>
  <si>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</si>
  <si>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</si>
  <si>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</si>
  <si>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</si>
  <si>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</si>
  <si>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</si>
  <si>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</si>
  <si>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</si>
  <si>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</si>
  <si>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</si>
  <si>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</si>
  <si>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</si>
  <si>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</si>
  <si>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</si>
  <si>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</si>
  <si>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</si>
  <si>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</si>
  <si>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</si>
  <si>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</si>
  <si>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</si>
  <si>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</si>
  <si>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</si>
  <si>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</si>
  <si>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</si>
  <si>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</si>
  <si>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</si>
  <si>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</si>
  <si>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</si>
  <si>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</si>
  <si>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</si>
  <si>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</si>
  <si>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</si>
  <si>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</si>
  <si>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</si>
  <si>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</si>
  <si>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</si>
  <si>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</si>
  <si>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</si>
  <si>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</si>
  <si>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</si>
  <si>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</si>
  <si>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</si>
  <si>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</si>
  <si>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</si>
  <si>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</si>
  <si>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</si>
  <si>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</si>
  <si>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</si>
  <si>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</si>
  <si>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</si>
  <si>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</si>
  <si>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</si>
  <si>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</si>
  <si>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</si>
  <si>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</si>
  <si>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</si>
  <si>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</si>
  <si>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</si>
  <si>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</si>
  <si>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</si>
  <si>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</si>
  <si>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</si>
  <si>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</si>
  <si>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</si>
  <si>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</si>
  <si>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</si>
  <si>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</si>
  <si>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</si>
  <si>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</si>
  <si>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</si>
  <si>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</si>
  <si>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</si>
  <si>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</si>
  <si>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</si>
  <si>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</si>
  <si>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</si>
  <si>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</si>
  <si>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</si>
  <si>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</si>
  <si>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</si>
  <si>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</si>
  <si>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</si>
  <si>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</si>
  <si>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</si>
  <si>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</si>
  <si>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</si>
  <si>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</si>
  <si>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</si>
  <si>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</si>
  <si>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</si>
  <si>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</si>
  <si>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</si>
  <si>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</si>
  <si>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</si>
  <si>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</si>
  <si>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</si>
  <si>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</si>
  <si>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</si>
  <si>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</si>
  <si>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</si>
  <si>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</si>
  <si>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</si>
  <si>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</si>
  <si>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</si>
  <si>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</si>
  <si>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</si>
  <si>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</si>
  <si>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</si>
  <si>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</si>
  <si>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</si>
  <si>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</si>
  <si>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</si>
  <si>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</si>
  <si>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</si>
  <si>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</si>
  <si>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</si>
  <si>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</si>
  <si>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</si>
  <si>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</si>
  <si>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</si>
  <si>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</si>
  <si>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</si>
  <si>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</si>
  <si>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</si>
  <si>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</si>
  <si>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</si>
  <si>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</si>
  <si>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</si>
  <si>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</si>
  <si>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</si>
  <si>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</si>
  <si>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</si>
  <si>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</si>
  <si>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</si>
  <si>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</si>
  <si>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</si>
  <si>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</si>
  <si>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</si>
  <si>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</si>
  <si>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</si>
  <si>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</si>
  <si>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</si>
  <si>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</si>
  <si>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</si>
  <si>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</si>
  <si>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</si>
  <si>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</si>
  <si>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</si>
  <si>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</si>
  <si>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</si>
  <si>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</si>
  <si>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</si>
  <si>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</si>
  <si>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</si>
  <si>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</si>
  <si>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</si>
  <si>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</si>
  <si>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</si>
  <si>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</si>
  <si>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</si>
  <si>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</si>
  <si>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</si>
  <si>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</si>
  <si>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</si>
  <si>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</si>
  <si>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</si>
  <si>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</si>
  <si>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</si>
  <si>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</si>
  <si>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</si>
  <si>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</si>
  <si>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</si>
  <si>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</si>
  <si>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</si>
  <si>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</si>
  <si>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</si>
  <si>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</si>
  <si>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</si>
  <si>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</si>
  <si>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</si>
  <si>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</si>
  <si>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</si>
  <si>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</si>
  <si>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</si>
  <si>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</si>
  <si>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</si>
  <si>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</si>
  <si>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</si>
  <si>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</si>
  <si>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</si>
  <si>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</si>
  <si>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</si>
  <si>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</si>
  <si>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</si>
  <si>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</si>
  <si>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</si>
  <si>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</si>
  <si>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</si>
  <si>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</si>
  <si>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</si>
  <si>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</si>
  <si>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</si>
  <si>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</si>
  <si>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</si>
  <si>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</si>
  <si>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</si>
  <si>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</si>
  <si>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</si>
  <si>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</si>
  <si>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</si>
  <si>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</si>
  <si>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</si>
  <si>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</si>
  <si>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</si>
  <si>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</si>
  <si>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</si>
  <si>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</si>
  <si>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</si>
  <si>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</si>
  <si>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</si>
  <si>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</si>
  <si>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</si>
  <si>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</si>
  <si>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</si>
  <si>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</si>
  <si>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</si>
  <si>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</si>
  <si>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</si>
  <si>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</si>
  <si>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</si>
  <si>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</si>
  <si>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</si>
  <si>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</si>
  <si>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</si>
  <si>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</si>
  <si>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</si>
  <si>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</si>
  <si>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</si>
  <si>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</si>
  <si>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</si>
  <si>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</si>
  <si>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</si>
  <si>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</si>
  <si>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</si>
  <si>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</si>
  <si>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</si>
  <si>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</si>
  <si>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</si>
  <si>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</si>
  <si>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</si>
  <si>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</si>
  <si>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</si>
  <si>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</si>
  <si>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</si>
  <si>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</si>
  <si>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</si>
  <si>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</si>
  <si>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</si>
  <si>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</si>
  <si>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</si>
  <si>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</si>
  <si>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</si>
  <si>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</si>
  <si>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</si>
  <si>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</si>
  <si>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</si>
  <si>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</si>
  <si>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</si>
  <si>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</si>
  <si>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</si>
  <si>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</si>
  <si>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</si>
  <si>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</si>
  <si>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</si>
  <si>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</si>
  <si>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</si>
  <si>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</si>
  <si>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</si>
  <si>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</si>
  <si>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</si>
  <si>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</si>
  <si>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</si>
  <si>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</si>
  <si>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</si>
  <si>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</si>
  <si>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</si>
  <si>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</si>
  <si>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</si>
  <si>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</si>
  <si>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</si>
  <si>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</si>
  <si>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</si>
  <si>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</si>
  <si>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</si>
  <si>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</si>
  <si>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</si>
  <si>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</si>
  <si>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</si>
  <si>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</si>
  <si>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</si>
  <si>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</si>
  <si>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</si>
  <si>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</si>
  <si>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</si>
  <si>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</si>
  <si>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</si>
  <si>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</si>
  <si>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</si>
  <si>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</si>
  <si>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</si>
  <si>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</si>
  <si>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</si>
  <si>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</si>
  <si>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</si>
  <si>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</si>
  <si>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</si>
  <si>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</si>
  <si>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</si>
  <si>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</si>
  <si>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</si>
  <si>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</si>
  <si>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</si>
  <si>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</si>
  <si>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</si>
  <si>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</si>
  <si>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</si>
  <si>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</si>
  <si>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</si>
  <si>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</si>
  <si>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</si>
  <si>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</si>
  <si>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</si>
  <si>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</si>
  <si>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</si>
  <si>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</si>
  <si>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</si>
  <si>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</si>
  <si>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</si>
  <si>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</si>
  <si>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</si>
  <si>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</si>
  <si>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</si>
  <si>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</si>
  <si>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</si>
  <si>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</si>
  <si>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</si>
  <si>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</si>
  <si>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</si>
  <si>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</si>
  <si>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</si>
  <si>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</si>
  <si>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</si>
  <si>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</si>
  <si>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</si>
  <si>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</si>
  <si>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</si>
  <si>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</si>
  <si>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</si>
  <si>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</si>
  <si>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</si>
  <si>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</si>
  <si>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</si>
  <si>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</si>
  <si>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</si>
  <si>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</si>
  <si>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</si>
  <si>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</si>
  <si>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</si>
  <si>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</si>
  <si>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</si>
  <si>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</si>
  <si>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</si>
  <si>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</si>
  <si>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</si>
  <si>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</si>
  <si>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</si>
  <si>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</si>
  <si>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</si>
  <si>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</si>
  <si>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</si>
  <si>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</si>
  <si>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</si>
  <si>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</si>
  <si>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</si>
  <si>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</si>
  <si>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</si>
  <si>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</si>
  <si>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</si>
  <si>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</si>
  <si>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</si>
  <si>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</si>
  <si>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</si>
  <si>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</si>
  <si>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</si>
  <si>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</si>
  <si>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</si>
  <si>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</si>
  <si>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</si>
  <si>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</si>
  <si>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</si>
  <si>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</si>
  <si>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</si>
  <si>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</si>
  <si>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</si>
  <si>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</si>
  <si>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</si>
  <si>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</si>
  <si>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</si>
  <si>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</si>
  <si>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</si>
  <si>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</si>
  <si>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</si>
  <si>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</si>
  <si>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</si>
  <si>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</si>
  <si>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</si>
  <si>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</si>
  <si>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</si>
  <si>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</si>
  <si>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</si>
  <si>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</si>
  <si>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</si>
  <si>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</si>
  <si>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</si>
  <si>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</si>
  <si>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</si>
  <si>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</si>
  <si>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</si>
  <si>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</si>
  <si>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</si>
  <si>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</si>
  <si>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</si>
  <si>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</si>
  <si>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</si>
  <si>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</si>
  <si>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</si>
  <si>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</si>
  <si>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</si>
  <si>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</si>
  <si>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</si>
  <si>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</si>
  <si>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</si>
  <si>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</si>
  <si>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</si>
  <si>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</si>
  <si>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</si>
  <si>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</si>
  <si>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</si>
  <si>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</si>
  <si>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</si>
  <si>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</si>
  <si>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</si>
  <si>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</si>
  <si>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</si>
  <si>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</si>
  <si>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</si>
  <si>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</si>
  <si>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</si>
  <si>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</si>
  <si>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</si>
  <si>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</si>
  <si>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</si>
  <si>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</si>
  <si>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</si>
  <si>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</si>
  <si>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</si>
  <si>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</si>
  <si>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</si>
  <si>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</si>
  <si>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</si>
  <si>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</si>
  <si>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</si>
  <si>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</si>
  <si>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</si>
  <si>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</si>
  <si>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</si>
  <si>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</si>
  <si>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</si>
  <si>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</si>
  <si>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</si>
  <si>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</si>
  <si>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</si>
  <si>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</si>
  <si>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</si>
  <si>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</si>
  <si>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</si>
  <si>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</si>
  <si>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</si>
  <si>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</si>
  <si>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</si>
  <si>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</si>
  <si>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</si>
  <si>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</si>
  <si>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</si>
  <si>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</si>
  <si>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</si>
  <si>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</si>
  <si>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</si>
  <si>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</si>
  <si>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</si>
  <si>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</si>
  <si>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</si>
  <si>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</si>
  <si>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</si>
  <si>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</si>
  <si>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</si>
  <si>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</si>
  <si>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</si>
  <si>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</si>
  <si>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</si>
  <si>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</si>
  <si>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</si>
  <si>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</si>
  <si>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</si>
  <si>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</si>
  <si>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</si>
  <si>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</si>
  <si>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</si>
  <si>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</si>
  <si>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</si>
  <si>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</si>
  <si>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</si>
  <si>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</si>
  <si>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</si>
  <si>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</si>
  <si>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</si>
  <si>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</si>
  <si>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</si>
  <si>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</si>
  <si>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</si>
  <si>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</si>
  <si>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</si>
  <si>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</si>
  <si>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</si>
  <si>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</si>
  <si>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</si>
  <si>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</si>
  <si>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</si>
  <si>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</si>
  <si>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</si>
  <si>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</si>
  <si>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</si>
  <si>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</si>
  <si>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</si>
  <si>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</si>
  <si>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</si>
  <si>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</si>
  <si>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</si>
  <si>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</si>
  <si>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</si>
  <si>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</si>
  <si>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</si>
  <si>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</si>
  <si>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</si>
  <si>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</si>
  <si>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</si>
  <si>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</si>
  <si>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</si>
  <si>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</si>
  <si>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</si>
  <si>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</si>
  <si>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</si>
  <si>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</si>
  <si>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</si>
  <si>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</si>
  <si>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</si>
  <si>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</si>
  <si>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</si>
  <si>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</si>
  <si>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</si>
  <si>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</si>
  <si>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</si>
  <si>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</si>
  <si>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</si>
  <si>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</si>
  <si>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</si>
  <si>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</si>
  <si>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</si>
  <si>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</si>
  <si>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</si>
  <si>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</si>
  <si>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</si>
  <si>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</si>
  <si>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</si>
  <si>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</si>
  <si>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</si>
  <si>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</si>
  <si>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</si>
  <si>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</si>
  <si>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</si>
  <si>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</si>
  <si>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</si>
  <si>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</si>
  <si>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</si>
  <si>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</si>
  <si>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</si>
  <si>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</si>
  <si>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</si>
  <si>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</si>
  <si>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</si>
  <si>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</si>
  <si>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</si>
  <si>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</si>
  <si>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</si>
  <si>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</si>
  <si>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</si>
  <si>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</si>
  <si>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</si>
  <si>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</si>
  <si>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</si>
  <si>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</si>
  <si>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</si>
  <si>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</si>
  <si>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</si>
  <si>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</si>
  <si>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</si>
  <si>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</si>
  <si>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</si>
  <si>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</si>
  <si>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</si>
  <si>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</si>
  <si>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</si>
  <si>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</si>
  <si>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</si>
  <si>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</si>
  <si>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</si>
  <si>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</si>
  <si>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</si>
  <si>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</si>
  <si>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</si>
  <si>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</si>
  <si>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</si>
  <si>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</si>
  <si>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</si>
  <si>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</si>
  <si>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</si>
  <si>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</si>
  <si>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</si>
  <si>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</si>
  <si>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</si>
  <si>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</si>
  <si>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</si>
  <si>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</si>
  <si>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</si>
  <si>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</si>
  <si>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</si>
  <si>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</si>
  <si>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</si>
  <si>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</si>
  <si>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</si>
  <si>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</si>
  <si>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</si>
  <si>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</si>
  <si>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</si>
  <si>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</si>
  <si>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</si>
  <si>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</si>
  <si>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</si>
  <si>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</si>
  <si>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</si>
  <si>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</si>
  <si>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</si>
  <si>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</si>
  <si>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</si>
  <si>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</si>
  <si>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</si>
  <si>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</si>
  <si>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</si>
  <si>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</si>
  <si>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</si>
  <si>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</si>
  <si>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</si>
  <si>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</si>
  <si>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</si>
  <si>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</si>
  <si>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</si>
  <si>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</si>
  <si>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</si>
  <si>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</si>
  <si>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</si>
  <si>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</si>
  <si>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</si>
  <si>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</si>
  <si>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</si>
  <si>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</si>
  <si>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</si>
  <si>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</si>
  <si>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</si>
  <si>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</si>
  <si>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</si>
  <si>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</si>
  <si>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</si>
  <si>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</si>
  <si>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</si>
  <si>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</si>
  <si>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</si>
  <si>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</si>
  <si>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</si>
  <si>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</si>
  <si>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</si>
  <si>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</si>
  <si>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</si>
  <si>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</si>
  <si>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</si>
  <si>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</si>
  <si>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</si>
  <si>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</si>
  <si>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</si>
  <si>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</si>
  <si>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</si>
  <si>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</si>
  <si>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</si>
  <si>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</si>
  <si>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</si>
  <si>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</si>
  <si>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</si>
  <si>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</si>
  <si>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</si>
  <si>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</si>
  <si>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</si>
  <si>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</si>
  <si>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</si>
  <si>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</si>
  <si>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</si>
  <si>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</si>
  <si>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</si>
  <si>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</si>
  <si>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</si>
  <si>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</si>
  <si>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</si>
  <si>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</si>
  <si>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</si>
  <si>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</si>
  <si>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</si>
  <si>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</si>
  <si>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</si>
  <si>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</si>
  <si>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</si>
  <si>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</si>
  <si>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</si>
  <si>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</si>
  <si>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</si>
  <si>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</si>
  <si>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</si>
  <si>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</si>
  <si>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</si>
  <si>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</si>
  <si>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</si>
  <si>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</si>
  <si>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</si>
  <si>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</si>
  <si>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</si>
  <si>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</si>
  <si>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</si>
  <si>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</si>
  <si>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</si>
  <si>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</si>
  <si>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</si>
  <si>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</si>
  <si>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</si>
  <si>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</si>
  <si>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</si>
  <si>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</si>
  <si>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</si>
  <si>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</si>
  <si>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</si>
  <si>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</si>
  <si>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</si>
  <si>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</si>
  <si>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</si>
  <si>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</si>
  <si>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</si>
  <si>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</si>
  <si>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</si>
  <si>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</si>
  <si>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</si>
  <si>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</si>
  <si>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</si>
  <si>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</si>
  <si>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</si>
  <si>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</si>
  <si>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</si>
  <si>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</si>
  <si>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</si>
  <si>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</si>
  <si>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</si>
  <si>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</si>
  <si>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</si>
  <si>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</si>
  <si>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</si>
  <si>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</si>
  <si>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</si>
  <si>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</si>
  <si>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</si>
  <si>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</si>
  <si>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</si>
  <si>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</si>
  <si>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</si>
  <si>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</si>
  <si>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</si>
  <si>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</si>
  <si>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</si>
  <si>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</si>
  <si>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</si>
  <si>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</si>
  <si>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</si>
  <si>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</si>
  <si>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</si>
  <si>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</si>
  <si>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</si>
  <si>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</si>
  <si>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</si>
  <si>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</si>
  <si>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</si>
  <si>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</si>
  <si>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</si>
  <si>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</si>
  <si>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</si>
  <si>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</si>
  <si>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</si>
  <si>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</si>
  <si>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</si>
  <si>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</si>
  <si>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</si>
  <si>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</si>
  <si>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</si>
  <si>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</si>
  <si>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</si>
  <si>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</si>
  <si>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</si>
  <si>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</si>
  <si>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</si>
  <si>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</si>
  <si>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</si>
  <si>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</si>
  <si>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</si>
  <si>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</si>
  <si>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</si>
  <si>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</si>
  <si>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</si>
  <si>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</si>
  <si>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</si>
  <si>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</si>
  <si>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</si>
  <si>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</si>
  <si>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</si>
  <si>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</si>
  <si>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</si>
  <si>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</si>
  <si>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</si>
  <si>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</si>
  <si>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</si>
  <si>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</si>
  <si>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</si>
  <si>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</si>
  <si>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</si>
  <si>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</si>
  <si>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</si>
  <si>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</si>
  <si>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</si>
  <si>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</si>
  <si>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</si>
  <si>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</si>
  <si>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</si>
  <si>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</si>
  <si>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</si>
  <si>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</si>
  <si>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</si>
  <si>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</si>
  <si>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</si>
  <si>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</si>
  <si>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</si>
  <si>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</si>
  <si>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</si>
  <si>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</si>
  <si>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</si>
  <si>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</si>
  <si>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</si>
  <si>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</si>
  <si>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</si>
  <si>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</si>
  <si>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</si>
  <si>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</si>
  <si>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</si>
  <si>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</si>
  <si>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</si>
  <si>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</si>
  <si>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</si>
  <si>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</si>
  <si>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</si>
  <si>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</si>
  <si>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</si>
  <si>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</si>
  <si>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</si>
  <si>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</si>
  <si>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</si>
  <si>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</si>
  <si>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</si>
  <si>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</si>
  <si>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</si>
  <si>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</si>
  <si>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</si>
  <si>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</si>
  <si>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</si>
  <si>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</si>
  <si>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</si>
  <si>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</si>
  <si>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</si>
  <si>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</si>
  <si>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</si>
  <si>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</si>
  <si>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</si>
  <si>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</si>
  <si>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</si>
  <si>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</si>
  <si>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</si>
  <si>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</si>
  <si>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</si>
  <si>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</si>
  <si>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</si>
  <si>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</si>
  <si>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</si>
  <si>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</si>
  <si>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</si>
  <si>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</si>
  <si>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</si>
  <si>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</si>
  <si>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</si>
  <si>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</si>
  <si>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</si>
  <si>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</si>
  <si>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</si>
  <si>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</si>
  <si>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</si>
  <si>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</si>
  <si>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</si>
  <si>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</si>
  <si>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</si>
  <si>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</si>
  <si>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</si>
  <si>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</si>
  <si>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</si>
  <si>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</si>
  <si>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</si>
  <si>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</si>
  <si>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</si>
  <si>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</si>
  <si>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</si>
  <si>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</si>
  <si>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</si>
  <si>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</si>
  <si>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</si>
  <si>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</si>
  <si>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</si>
  <si>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</si>
  <si>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</si>
  <si>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</si>
  <si>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</si>
  <si>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</si>
  <si>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</si>
  <si>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</si>
  <si>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</si>
  <si>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</si>
  <si>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</si>
  <si>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</si>
  <si>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</si>
  <si>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</si>
  <si>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</si>
  <si>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</si>
  <si>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</si>
  <si>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</si>
  <si>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</si>
  <si>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</si>
  <si>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</si>
  <si>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</si>
  <si>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</si>
  <si>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</si>
  <si>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</si>
  <si>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</si>
  <si>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</si>
  <si>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</si>
  <si>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</si>
  <si>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</si>
  <si>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</si>
  <si>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</si>
  <si>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</si>
  <si>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</si>
  <si>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</si>
  <si>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</si>
  <si>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</si>
  <si>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</si>
  <si>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</si>
  <si>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</si>
  <si>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</si>
  <si>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</si>
  <si>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</si>
  <si>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</si>
  <si>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</si>
  <si>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</si>
  <si>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</si>
  <si>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</si>
  <si>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</si>
  <si>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</si>
  <si>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</si>
  <si>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</si>
  <si>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</si>
  <si>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</si>
  <si>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</si>
  <si>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</si>
  <si>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</si>
  <si>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</si>
  <si>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</si>
  <si>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</si>
  <si>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</si>
  <si>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</si>
  <si>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</si>
  <si>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</si>
  <si>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</si>
  <si>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</si>
  <si>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</si>
  <si>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</si>
  <si>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</si>
  <si>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</si>
  <si>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</si>
  <si>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</si>
  <si>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</si>
  <si>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</si>
  <si>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</si>
  <si>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</si>
  <si>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</si>
  <si>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</si>
  <si>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</si>
  <si>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</si>
  <si>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</si>
  <si>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</si>
  <si>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</si>
  <si>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</si>
  <si>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</si>
  <si>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</si>
  <si>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</si>
  <si>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</si>
  <si>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</si>
  <si>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</si>
  <si>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</si>
  <si>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</si>
  <si>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</si>
  <si>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</si>
  <si>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</si>
  <si>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</si>
  <si>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</si>
  <si>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</si>
  <si>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</si>
  <si>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</si>
  <si>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</si>
  <si>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</si>
  <si>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</si>
  <si>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</si>
  <si>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</si>
  <si>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</si>
  <si>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</si>
  <si>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</si>
  <si>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</si>
  <si>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</si>
  <si>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</si>
  <si>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</si>
  <si>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</si>
  <si>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</si>
  <si>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</si>
  <si>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</si>
  <si>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</si>
  <si>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</si>
  <si>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</si>
  <si>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</si>
  <si>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</si>
  <si>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</si>
  <si>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</si>
  <si>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</si>
  <si>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</si>
  <si>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</si>
  <si>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</si>
  <si>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</si>
  <si>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</si>
  <si>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</si>
  <si>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</si>
  <si>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</si>
  <si>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</si>
  <si>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</si>
  <si>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</si>
  <si>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</si>
  <si>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</si>
  <si>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</si>
  <si>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</si>
  <si>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</si>
  <si>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</si>
  <si>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</si>
  <si>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</si>
  <si>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</si>
  <si>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</si>
  <si>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</si>
  <si>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</si>
  <si>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</si>
  <si>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</si>
  <si>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</si>
  <si>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</si>
  <si>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</si>
  <si>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</si>
  <si>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</si>
  <si>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</si>
  <si>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</si>
  <si>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</si>
  <si>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</si>
  <si>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</si>
  <si>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</si>
  <si>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</si>
  <si>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</si>
  <si>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</si>
  <si>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</si>
  <si>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</si>
  <si>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</si>
  <si>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</si>
  <si>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</si>
  <si>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</si>
  <si>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</si>
  <si>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</si>
  <si>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</si>
  <si>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</si>
  <si>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</si>
  <si>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</si>
  <si>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</si>
  <si>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</si>
  <si>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</si>
  <si>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</si>
  <si>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</si>
  <si>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</si>
  <si>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</si>
  <si>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</si>
  <si>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</si>
  <si>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</si>
  <si>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</si>
  <si>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</si>
  <si>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</si>
  <si>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</si>
  <si>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</si>
  <si>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</si>
  <si>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</si>
  <si>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</si>
  <si>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</si>
  <si>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</si>
  <si>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</si>
  <si>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</si>
  <si>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</si>
  <si>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</si>
  <si>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</si>
  <si>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</si>
  <si>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</si>
  <si>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</si>
  <si>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</si>
  <si>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</si>
  <si>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</si>
  <si>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</si>
  <si>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</si>
  <si>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</si>
  <si>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</si>
  <si>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</si>
  <si>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</si>
  <si>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</si>
  <si>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</si>
  <si>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</si>
  <si>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</si>
  <si>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</si>
  <si>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</si>
  <si>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</si>
  <si>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</si>
  <si>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</si>
  <si>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</si>
  <si>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</si>
  <si>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</si>
  <si>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</si>
  <si>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</si>
  <si>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</si>
  <si>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</si>
  <si>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</si>
  <si>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</si>
  <si>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</si>
  <si>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</si>
  <si>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</si>
  <si>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</si>
  <si>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</si>
  <si>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</si>
  <si>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</si>
  <si>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</si>
  <si>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</si>
  <si>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</si>
  <si>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</si>
  <si>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</si>
  <si>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</si>
  <si>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</si>
  <si>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</si>
  <si>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</si>
  <si>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</si>
  <si>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</si>
  <si>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</si>
  <si>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</si>
  <si>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</si>
  <si>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</si>
  <si>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</si>
  <si>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</si>
  <si>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</si>
  <si>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</si>
  <si>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</si>
  <si>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</si>
  <si>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</si>
  <si>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</si>
  <si>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</si>
  <si>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</si>
  <si>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</si>
  <si>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</si>
  <si>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</si>
  <si>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</si>
  <si>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</si>
  <si>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</si>
  <si>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</si>
  <si>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</si>
  <si>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</si>
  <si>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</si>
  <si>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</si>
  <si>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</si>
  <si>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</si>
  <si>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</si>
  <si>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</si>
  <si>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</si>
  <si>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</si>
  <si>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</si>
  <si>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</si>
  <si>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</si>
  <si>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</si>
  <si>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</si>
  <si>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</si>
  <si>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</si>
  <si>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</si>
  <si>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</si>
  <si>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</si>
  <si>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</si>
  <si>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</si>
  <si>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</si>
  <si>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</si>
  <si>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</si>
  <si>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</si>
  <si>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</si>
  <si>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</si>
  <si>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</si>
  <si>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</si>
  <si>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</si>
  <si>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</si>
  <si>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</si>
  <si>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</si>
  <si>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</si>
  <si>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</si>
  <si>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</si>
  <si>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</si>
  <si>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</si>
  <si>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</si>
  <si>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</si>
  <si>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</si>
  <si>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</si>
  <si>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</si>
  <si>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</si>
  <si>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</si>
  <si>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</si>
  <si>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</si>
  <si>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</si>
  <si>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</si>
  <si>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</si>
  <si>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</si>
  <si>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</si>
  <si>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</si>
  <si>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</si>
  <si>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</si>
  <si>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</si>
  <si>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</si>
  <si>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</si>
  <si>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</si>
  <si>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</si>
  <si>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</si>
  <si>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</si>
  <si>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</si>
  <si>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</si>
  <si>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</si>
  <si>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</si>
  <si>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</si>
  <si>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</si>
  <si>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</si>
  <si>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</si>
  <si>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</si>
  <si>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</si>
  <si>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</si>
  <si>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</si>
  <si>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</si>
  <si>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</si>
  <si>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</si>
  <si>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</si>
  <si>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</si>
  <si>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</si>
  <si>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</si>
  <si>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</si>
  <si>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</si>
  <si>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</si>
  <si>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</si>
  <si>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</si>
  <si>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</si>
  <si>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</si>
  <si>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</si>
  <si>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</si>
  <si>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</si>
  <si>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</si>
  <si>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</si>
  <si>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</si>
  <si>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</si>
  <si>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</si>
  <si>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</si>
  <si>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</si>
  <si>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</si>
  <si>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</si>
  <si>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</si>
  <si>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</si>
  <si>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</si>
  <si>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</si>
  <si>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</si>
  <si>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</si>
  <si>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</si>
  <si>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</si>
  <si>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</si>
  <si>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</si>
  <si>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</si>
  <si>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</si>
  <si>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</si>
  <si>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</si>
  <si>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</si>
  <si>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</si>
  <si>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</si>
  <si>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</si>
  <si>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</si>
  <si>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</si>
  <si>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</si>
  <si>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</si>
  <si>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</si>
  <si>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</si>
  <si>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</si>
  <si>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</si>
  <si>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</si>
  <si>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</si>
  <si>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</si>
  <si>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</si>
  <si>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</si>
  <si>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</si>
  <si>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</si>
  <si>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</si>
  <si>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</si>
  <si>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</si>
  <si>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</si>
  <si>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</si>
  <si>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</si>
  <si>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</si>
  <si>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</si>
  <si>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</si>
  <si>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</si>
  <si>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</si>
  <si>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</si>
  <si>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</si>
  <si>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</si>
  <si>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</si>
  <si>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</si>
  <si>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</si>
  <si>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</si>
  <si>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</si>
  <si>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</si>
  <si>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</si>
  <si>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</si>
  <si>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</si>
  <si>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</si>
  <si>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</si>
  <si>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</si>
  <si>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</si>
  <si>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</si>
  <si>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</si>
  <si>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</si>
  <si>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</si>
  <si>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</si>
  <si>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</si>
  <si>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</si>
  <si>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</si>
  <si>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</si>
  <si>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</si>
  <si>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</si>
  <si>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</si>
  <si>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</si>
  <si>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</si>
  <si>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</si>
  <si>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</si>
  <si>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</si>
  <si>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</si>
  <si>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</si>
  <si>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</si>
  <si>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</si>
  <si>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</si>
  <si>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</si>
  <si>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</si>
  <si>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</si>
  <si>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</si>
  <si>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</si>
  <si>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</si>
  <si>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</si>
  <si>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</si>
  <si>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</si>
  <si>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</si>
  <si>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</si>
  <si>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</si>
  <si>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</si>
  <si>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</si>
  <si>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</si>
  <si>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</si>
  <si>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</si>
  <si>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</si>
  <si>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</si>
  <si>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</si>
  <si>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</si>
  <si>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</si>
  <si>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</si>
  <si>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</si>
  <si>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</si>
  <si>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</si>
  <si>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</si>
  <si>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</si>
  <si>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</si>
  <si>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</si>
  <si>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</si>
  <si>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</si>
  <si>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</si>
  <si>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</si>
  <si>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</si>
  <si>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</si>
  <si>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</si>
  <si>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</si>
  <si>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</si>
  <si>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</si>
  <si>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</si>
  <si>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</si>
  <si>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</si>
  <si>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</si>
  <si>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</si>
  <si>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</si>
  <si>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</si>
  <si>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</si>
  <si>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</si>
  <si>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</si>
  <si>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</si>
  <si>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</si>
  <si>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</si>
  <si>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</si>
  <si>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</si>
  <si>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</si>
  <si>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</si>
  <si>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</si>
  <si>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</si>
  <si>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</si>
  <si>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</si>
  <si>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</si>
  <si>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</si>
  <si>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</si>
  <si>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</si>
  <si>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</si>
  <si>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</si>
  <si>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</si>
  <si>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</si>
  <si>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</si>
  <si>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</si>
  <si>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</si>
  <si>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</si>
  <si>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</si>
  <si>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</si>
  <si>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</si>
  <si>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</si>
  <si>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</si>
  <si>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</si>
  <si>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</si>
  <si>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</si>
  <si>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</si>
  <si>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</si>
  <si>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</si>
  <si>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</si>
  <si>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</si>
  <si>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</si>
  <si>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</si>
  <si>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</si>
  <si>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</si>
  <si>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</si>
  <si>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</si>
  <si>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</si>
  <si>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</si>
  <si>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</si>
  <si>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</si>
  <si>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</si>
  <si>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</si>
  <si>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</si>
  <si>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</si>
  <si>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</si>
  <si>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</si>
  <si>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</si>
  <si>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</si>
  <si>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</si>
  <si>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</si>
  <si>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</si>
  <si>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</si>
  <si>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</si>
  <si>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</si>
  <si>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</si>
  <si>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</si>
  <si>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</si>
  <si>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</si>
  <si>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</si>
  <si>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</si>
  <si>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</si>
  <si>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</si>
  <si>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</si>
  <si>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</si>
  <si>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</si>
  <si>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</si>
  <si>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</si>
  <si>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</si>
  <si>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</si>
  <si>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</si>
  <si>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</si>
  <si>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</si>
  <si>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</si>
  <si>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</si>
  <si>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</si>
  <si>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</si>
  <si>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</si>
  <si>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</si>
  <si>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</si>
  <si>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</si>
  <si>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</si>
  <si>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</si>
  <si>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</si>
  <si>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</si>
  <si>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</si>
  <si>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</si>
  <si>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</si>
  <si>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</si>
  <si>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</si>
  <si>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</si>
  <si>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</si>
  <si>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</si>
  <si>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</si>
  <si>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</si>
  <si>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</si>
  <si>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</si>
  <si>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</si>
  <si>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</si>
  <si>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</si>
  <si>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</si>
  <si>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</si>
  <si>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</si>
  <si>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</si>
  <si>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</si>
  <si>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</si>
  <si>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</si>
  <si>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</si>
  <si>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</si>
  <si>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</si>
  <si>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</si>
  <si>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</si>
  <si>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</si>
  <si>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</si>
  <si>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</si>
  <si>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</si>
  <si>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</si>
  <si>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</si>
  <si>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</si>
  <si>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</si>
  <si>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</si>
  <si>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</si>
  <si>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</si>
  <si>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</si>
  <si>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</si>
  <si>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</si>
  <si>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</si>
  <si>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</si>
  <si>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</si>
  <si>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</si>
  <si>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</si>
  <si>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</si>
  <si>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</si>
  <si>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</si>
  <si>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</si>
  <si>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</si>
  <si>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</si>
  <si>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</si>
  <si>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</si>
  <si>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</si>
  <si>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</si>
  <si>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</si>
  <si>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</si>
  <si>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</si>
  <si>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</si>
  <si>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</si>
  <si>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</si>
  <si>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</si>
  <si>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</si>
  <si>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</si>
  <si>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</si>
  <si>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</si>
  <si>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</si>
  <si>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</si>
  <si>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</si>
  <si>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</si>
  <si>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</si>
  <si>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</si>
  <si>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</si>
  <si>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</si>
  <si>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</si>
  <si>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</si>
  <si>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</si>
  <si>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</si>
  <si>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</si>
  <si>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</si>
  <si>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</si>
  <si>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</si>
  <si>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</si>
  <si>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</si>
  <si>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</si>
  <si>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</si>
  <si>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</si>
  <si>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</si>
  <si>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</si>
  <si>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</si>
  <si>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</si>
  <si>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</si>
  <si>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</si>
  <si>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</si>
  <si>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</si>
  <si>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</si>
  <si>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</si>
  <si>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</si>
  <si>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</si>
  <si>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</si>
  <si>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</si>
  <si>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</si>
  <si>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</si>
  <si>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</si>
  <si>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</si>
  <si>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</si>
  <si>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</si>
  <si>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</si>
  <si>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</si>
  <si>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</si>
  <si>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</si>
  <si>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</si>
  <si>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</si>
  <si>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</si>
  <si>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</si>
  <si>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</si>
  <si>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</si>
  <si>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</si>
  <si>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</si>
  <si>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</si>
  <si>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</si>
  <si>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</si>
  <si>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</si>
  <si>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</si>
  <si>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</si>
  <si>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</si>
  <si>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</si>
  <si>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</si>
  <si>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</si>
  <si>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</si>
  <si>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</si>
  <si>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</si>
  <si>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</si>
  <si>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</si>
  <si>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</si>
  <si>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</si>
  <si>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</si>
  <si>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</si>
  <si>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</si>
  <si>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</si>
  <si>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</si>
  <si>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</si>
  <si>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</si>
  <si>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</si>
  <si>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</si>
  <si>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</si>
  <si>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</si>
  <si>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</si>
  <si>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</si>
  <si>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</si>
  <si>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</si>
  <si>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</si>
  <si>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</si>
  <si>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</si>
  <si>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</si>
  <si>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</si>
  <si>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</si>
  <si>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</si>
  <si>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</si>
  <si>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</si>
  <si>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</si>
  <si>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</si>
  <si>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</si>
  <si>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</si>
  <si>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</si>
  <si>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</si>
  <si>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</si>
  <si>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</si>
  <si>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</si>
  <si>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</si>
  <si>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</si>
  <si>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</si>
  <si>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</si>
  <si>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</si>
  <si>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</si>
  <si>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</si>
  <si>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</si>
  <si>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</si>
  <si>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</si>
  <si>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</si>
  <si>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</si>
  <si>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</si>
  <si>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</si>
  <si>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</si>
  <si>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</si>
  <si>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</si>
  <si>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</si>
  <si>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</si>
  <si>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</si>
  <si>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</si>
  <si>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</si>
  <si>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</si>
  <si>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</si>
  <si>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</si>
  <si>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</si>
  <si>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</si>
  <si>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</si>
  <si>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</si>
  <si>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</si>
  <si>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</si>
  <si>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</si>
  <si>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</si>
  <si>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</si>
  <si>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</si>
  <si>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</si>
  <si>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</si>
  <si>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</si>
  <si>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</si>
  <si>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</si>
  <si>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</si>
  <si>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</si>
  <si>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</si>
  <si>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</si>
  <si>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</si>
  <si>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</si>
  <si>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</si>
  <si>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</si>
  <si>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</si>
  <si>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</si>
  <si>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</si>
  <si>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</si>
  <si>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</si>
  <si>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</si>
  <si>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</si>
  <si>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</si>
  <si>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</si>
  <si>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</si>
  <si>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</si>
  <si>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</si>
  <si>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</si>
  <si>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</si>
  <si>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</si>
  <si>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</si>
  <si>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</si>
  <si>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</si>
  <si>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</si>
  <si>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</si>
  <si>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</si>
  <si>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</si>
  <si>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</si>
  <si>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</si>
  <si>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</si>
  <si>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</si>
  <si>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</si>
  <si>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</si>
  <si>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</si>
  <si>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</si>
  <si>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</si>
  <si>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</si>
  <si>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</si>
  <si>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</si>
  <si>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</si>
  <si>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</si>
  <si>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</si>
  <si>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</si>
  <si>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</si>
  <si>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</si>
  <si>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</si>
  <si>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</si>
  <si>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</si>
  <si>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</si>
  <si>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</si>
  <si>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</si>
  <si>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</si>
  <si>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</si>
  <si>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</si>
  <si>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</si>
  <si>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</si>
  <si>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</si>
  <si>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</si>
  <si>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</si>
  <si>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</si>
  <si>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</si>
  <si>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</si>
  <si>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</si>
  <si>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</si>
  <si>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</si>
  <si>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</si>
  <si>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</si>
  <si>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</si>
  <si>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</si>
  <si>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</si>
  <si>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</si>
  <si>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</si>
  <si>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</si>
  <si>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</si>
  <si>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</si>
  <si>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</si>
  <si>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</si>
  <si>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</si>
  <si>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</si>
  <si>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</si>
  <si>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</si>
  <si>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</si>
  <si>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</si>
  <si>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</si>
  <si>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</si>
  <si>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</si>
  <si>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</si>
  <si>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</si>
  <si>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</si>
  <si>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</si>
  <si>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</si>
  <si>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</si>
  <si>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</si>
  <si>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</si>
  <si>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</si>
  <si>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</si>
  <si>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</si>
  <si>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</si>
  <si>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</si>
  <si>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</si>
  <si>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</si>
  <si>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</si>
  <si>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</si>
  <si>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</si>
  <si>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</si>
  <si>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</si>
  <si>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</si>
  <si>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</si>
  <si>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</si>
  <si>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</si>
  <si>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</si>
  <si>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</si>
  <si>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</si>
  <si>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</si>
  <si>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</si>
  <si>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</si>
  <si>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</si>
  <si>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</si>
  <si>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</si>
  <si>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</si>
  <si>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</si>
  <si>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</si>
  <si>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</si>
  <si>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</si>
  <si>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</si>
  <si>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</si>
  <si>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</si>
  <si>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</si>
  <si>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</si>
  <si>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</si>
  <si>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</si>
  <si>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</si>
  <si>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</si>
  <si>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</si>
  <si>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</si>
  <si>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</si>
  <si>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</si>
  <si>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</si>
  <si>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</si>
  <si>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</si>
  <si>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</si>
  <si>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</si>
  <si>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</si>
  <si>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</si>
  <si>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</si>
  <si>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</si>
  <si>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</si>
  <si>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</si>
  <si>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</si>
  <si>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</si>
  <si>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</si>
  <si>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</si>
  <si>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</si>
  <si>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</si>
  <si>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</si>
  <si>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</si>
  <si>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</si>
  <si>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</si>
  <si>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</si>
  <si>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</si>
  <si>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</si>
  <si>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</si>
  <si>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</si>
  <si>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</si>
  <si>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</si>
  <si>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</si>
  <si>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</si>
  <si>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</si>
  <si>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</si>
  <si>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</si>
  <si>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</si>
  <si>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</si>
  <si>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</si>
  <si>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</si>
  <si>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</si>
  <si>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</si>
  <si>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</si>
  <si>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</si>
  <si>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</si>
  <si>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</si>
  <si>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</si>
  <si>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</si>
  <si>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</si>
  <si>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</si>
  <si>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</si>
  <si>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</si>
  <si>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</si>
  <si>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</si>
  <si>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</si>
  <si>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</si>
  <si>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</si>
  <si>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</si>
  <si>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</si>
  <si>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</si>
  <si>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</si>
  <si>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</si>
  <si>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</si>
  <si>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</si>
  <si>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</si>
  <si>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</si>
  <si>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</si>
  <si>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</si>
  <si>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</si>
  <si>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</si>
  <si>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</si>
  <si>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</si>
  <si>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</si>
  <si>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</si>
  <si>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</si>
  <si>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</si>
  <si>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</si>
  <si>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</si>
  <si>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</si>
  <si>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</si>
  <si>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</si>
  <si>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</si>
  <si>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</si>
  <si>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</si>
  <si>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</si>
  <si>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</si>
  <si>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</si>
  <si>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</si>
  <si>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</si>
  <si>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</si>
  <si>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</si>
  <si>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</si>
  <si>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</si>
  <si>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</si>
  <si>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</si>
  <si>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</si>
  <si>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</si>
  <si>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</si>
  <si>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</si>
  <si>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</si>
  <si>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</si>
  <si>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</si>
  <si>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</si>
  <si>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</si>
  <si>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</si>
  <si>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</si>
  <si>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</si>
  <si>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</si>
  <si>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</si>
  <si>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</si>
  <si>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</si>
  <si>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</si>
  <si>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</si>
  <si>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</si>
  <si>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</si>
  <si>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</si>
  <si>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</si>
  <si>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</si>
  <si>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</si>
  <si>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</si>
  <si>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</si>
  <si>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</si>
  <si>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</si>
  <si>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</si>
  <si>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</si>
  <si>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</si>
  <si>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</si>
  <si>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</si>
  <si>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</si>
  <si>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</si>
  <si>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</si>
  <si>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</si>
  <si>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</si>
  <si>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</si>
  <si>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</si>
  <si>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</si>
  <si>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</si>
  <si>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</si>
  <si>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</si>
  <si>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</si>
  <si>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</si>
  <si>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</si>
  <si>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</si>
  <si>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</si>
  <si>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</si>
  <si>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</si>
  <si>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</si>
  <si>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</si>
  <si>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</si>
  <si>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</si>
  <si>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</si>
  <si>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</si>
  <si>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</si>
  <si>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</si>
  <si>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</si>
  <si>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</si>
  <si>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</si>
  <si>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</si>
  <si>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</si>
  <si>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</si>
  <si>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</si>
  <si>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</si>
  <si>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</si>
  <si>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</si>
  <si>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</si>
  <si>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</si>
  <si>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</si>
  <si>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</si>
  <si>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</si>
  <si>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</si>
  <si>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</si>
  <si>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</si>
  <si>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</si>
  <si>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</si>
  <si>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</si>
  <si>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</si>
  <si>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</si>
  <si>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</si>
  <si>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</si>
  <si>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</si>
  <si>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</si>
  <si>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</si>
  <si>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</si>
  <si>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</si>
  <si>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</si>
  <si>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</si>
  <si>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</si>
  <si>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</si>
  <si>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</si>
  <si>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</si>
  <si>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</si>
  <si>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</si>
  <si>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</si>
  <si>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</si>
  <si>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</si>
  <si>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</si>
  <si>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</si>
  <si>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</si>
  <si>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</si>
  <si>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</si>
  <si>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</si>
  <si>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</si>
  <si>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</si>
  <si>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</si>
  <si>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</si>
  <si>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</si>
  <si>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</si>
  <si>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</si>
  <si>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</si>
  <si>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</si>
  <si>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</si>
  <si>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</si>
  <si>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</si>
  <si>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</si>
  <si>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</si>
  <si>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</si>
  <si>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</si>
  <si>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</si>
  <si>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</si>
  <si>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</si>
  <si>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</si>
  <si>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</si>
  <si>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</si>
  <si>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</si>
  <si>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</si>
  <si>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</si>
  <si>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</si>
  <si>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</si>
  <si>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</si>
  <si>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</si>
  <si>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</si>
  <si>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</si>
  <si>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</si>
  <si>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</si>
  <si>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</si>
  <si>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</si>
  <si>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</si>
  <si>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</si>
  <si>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</si>
  <si>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</si>
  <si>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</si>
  <si>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</si>
  <si>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</si>
  <si>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</si>
  <si>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</si>
  <si>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</si>
  <si>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</si>
  <si>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</si>
  <si>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</si>
  <si>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</si>
  <si>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</si>
  <si>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</si>
  <si>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</si>
  <si>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</si>
  <si>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</si>
  <si>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</si>
  <si>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</si>
  <si>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</si>
  <si>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</si>
  <si>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</si>
  <si>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</si>
  <si>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</si>
  <si>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</si>
  <si>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</si>
  <si>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</si>
  <si>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</si>
  <si>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</si>
  <si>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</si>
  <si>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</si>
  <si>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</si>
  <si>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</si>
  <si>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</si>
  <si>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</si>
  <si>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</si>
  <si>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</si>
  <si>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</si>
  <si>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</si>
  <si>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</si>
  <si>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</si>
  <si>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</si>
  <si>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</si>
  <si>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</si>
  <si>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</si>
  <si>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</si>
  <si>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</si>
  <si>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</si>
  <si>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</si>
  <si>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</si>
  <si>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</si>
  <si>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</si>
  <si>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</si>
  <si>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</si>
  <si>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</si>
  <si>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</si>
  <si>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</si>
  <si>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</si>
  <si>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</si>
  <si>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</si>
  <si>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</si>
  <si>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</si>
  <si>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</si>
  <si>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</si>
  <si>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</si>
  <si>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</si>
  <si>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</si>
  <si>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</si>
  <si>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</si>
  <si>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</si>
  <si>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</si>
  <si>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</si>
  <si>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</si>
  <si>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</si>
  <si>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</si>
  <si>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</si>
  <si>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</si>
  <si>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</si>
  <si>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</si>
  <si>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</si>
  <si>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</si>
  <si>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</si>
  <si>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</si>
  <si>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</si>
  <si>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</si>
  <si>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</si>
  <si>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</si>
  <si>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</si>
  <si>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</si>
  <si>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</si>
  <si>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</si>
  <si>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</si>
  <si>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</si>
  <si>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</si>
  <si>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</si>
  <si>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</si>
  <si>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</si>
  <si>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</si>
  <si>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</si>
  <si>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</si>
  <si>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</si>
  <si>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</si>
  <si>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</si>
  <si>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</si>
  <si>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</si>
  <si>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</si>
  <si>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</si>
  <si>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</si>
  <si>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</si>
  <si>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</si>
  <si>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</si>
  <si>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</si>
  <si>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</si>
  <si>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</si>
  <si>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</si>
  <si>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</si>
  <si>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</si>
  <si>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</si>
  <si>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</si>
  <si>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</si>
  <si>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</si>
  <si>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</si>
  <si>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</si>
  <si>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</si>
  <si>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</si>
  <si>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</si>
  <si>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</si>
  <si>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</si>
  <si>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</si>
  <si>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</si>
  <si>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</si>
  <si>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</si>
  <si>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</si>
  <si>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</si>
  <si>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</si>
  <si>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</si>
  <si>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</si>
  <si>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</si>
  <si>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</si>
  <si>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</si>
  <si>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</si>
  <si>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</si>
  <si>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</si>
  <si>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</si>
  <si>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</si>
  <si>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</si>
  <si>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</si>
  <si>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</si>
  <si>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</si>
  <si>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</si>
  <si>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</si>
  <si>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</si>
  <si>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</si>
  <si>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</si>
  <si>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</si>
  <si>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</si>
  <si>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</si>
  <si>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</si>
  <si>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</si>
  <si>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</si>
  <si>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</si>
  <si>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</si>
  <si>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</si>
  <si>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</si>
  <si>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</si>
  <si>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</si>
  <si>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</si>
  <si>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</si>
  <si>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</si>
  <si>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</si>
  <si>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</si>
  <si>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</si>
  <si>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</si>
  <si>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</si>
  <si>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</si>
  <si>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</si>
  <si>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</si>
  <si>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</si>
  <si>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</si>
  <si>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</si>
  <si>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</si>
  <si>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</si>
  <si>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</si>
  <si>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</si>
  <si>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</si>
  <si>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</si>
  <si>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</si>
  <si>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</si>
  <si>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</si>
  <si>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</si>
  <si>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</si>
  <si>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</si>
  <si>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</si>
  <si>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</si>
  <si>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</si>
  <si>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</si>
  <si>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</si>
  <si>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</si>
  <si>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</si>
  <si>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</si>
  <si>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</si>
  <si>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</si>
  <si>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</si>
  <si>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</si>
  <si>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</si>
  <si>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</si>
  <si>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</si>
  <si>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</si>
  <si>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</si>
  <si>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</si>
  <si>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</si>
  <si>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</si>
  <si>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</si>
  <si>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</si>
  <si>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</si>
  <si>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</si>
  <si>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</si>
  <si>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</si>
  <si>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</si>
  <si>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</si>
  <si>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</si>
  <si>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</si>
  <si>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</si>
  <si>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</si>
  <si>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</si>
  <si>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</si>
  <si>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</si>
  <si>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</si>
  <si>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</si>
  <si>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</si>
  <si>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</si>
  <si>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</si>
  <si>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</si>
  <si>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</si>
  <si>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</si>
  <si>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</si>
  <si>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</si>
  <si>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</si>
  <si>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</si>
  <si>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</si>
  <si>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</si>
  <si>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</si>
  <si>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</si>
  <si>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</si>
  <si>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</si>
  <si>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</si>
  <si>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</si>
  <si>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</si>
  <si>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</si>
  <si>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</si>
  <si>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</si>
  <si>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</si>
  <si>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</si>
  <si>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</si>
  <si>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</si>
  <si>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</si>
  <si>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</si>
  <si>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</si>
  <si>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</si>
  <si>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</si>
  <si>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</si>
  <si>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</si>
  <si>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</si>
  <si>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</si>
  <si>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</si>
  <si>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</si>
  <si>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</si>
  <si>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</si>
  <si>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</si>
  <si>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</si>
  <si>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</si>
  <si>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</si>
  <si>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</si>
  <si>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</si>
  <si>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</si>
  <si>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</si>
  <si>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</si>
  <si>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</si>
  <si>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</si>
  <si>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</si>
  <si>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</si>
  <si>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</si>
  <si>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</si>
  <si>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</si>
  <si>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</si>
  <si>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</si>
  <si>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</si>
  <si>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</si>
  <si>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</si>
  <si>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</si>
  <si>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</si>
  <si>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</si>
  <si>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</si>
  <si>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</si>
  <si>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</si>
  <si>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</si>
  <si>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</si>
  <si>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</si>
  <si>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</si>
  <si>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</si>
  <si>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</si>
  <si>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</si>
  <si>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</si>
  <si>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</si>
  <si>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</si>
  <si>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</si>
  <si>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</si>
  <si>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</si>
  <si>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</si>
  <si>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</si>
  <si>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</si>
  <si>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</si>
  <si>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</si>
  <si>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</si>
  <si>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</si>
  <si>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</si>
  <si>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</si>
  <si>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</si>
  <si>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</si>
  <si>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</si>
  <si>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</si>
  <si>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</si>
  <si>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</si>
  <si>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</si>
  <si>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</si>
  <si>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</si>
  <si>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</si>
  <si>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</si>
  <si>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</si>
  <si>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</si>
  <si>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</si>
  <si>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</si>
  <si>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</si>
  <si>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</si>
  <si>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</si>
  <si>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</si>
  <si>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</si>
  <si>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</si>
  <si>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</si>
  <si>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</si>
  <si>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</si>
  <si>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</si>
  <si>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</si>
  <si>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</si>
  <si>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</si>
  <si>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</si>
  <si>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</si>
  <si>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</si>
  <si>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</si>
  <si>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</si>
  <si>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</si>
  <si>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</si>
  <si>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</si>
  <si>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</si>
  <si>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</si>
  <si>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</si>
  <si>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</si>
  <si>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</si>
  <si>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</si>
  <si>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</si>
  <si>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</si>
  <si>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</si>
  <si>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</si>
  <si>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</si>
  <si>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</si>
  <si>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</si>
  <si>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</si>
  <si>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</si>
  <si>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</si>
  <si>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</si>
  <si>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</si>
  <si>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</si>
  <si>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</si>
  <si>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</si>
  <si>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</si>
  <si>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</si>
  <si>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</si>
  <si>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</si>
  <si>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</si>
  <si>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</si>
  <si>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</si>
  <si>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</si>
  <si>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</si>
  <si>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</si>
  <si>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</si>
  <si>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</si>
  <si>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</si>
  <si>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</si>
  <si>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</si>
  <si>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</si>
  <si>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</si>
  <si>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</si>
  <si>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</si>
  <si>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</si>
  <si>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</si>
  <si>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</si>
  <si>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</si>
  <si>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</si>
  <si>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</si>
  <si>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</si>
  <si>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</si>
  <si>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</si>
  <si>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</si>
  <si>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</si>
  <si>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</si>
  <si>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</si>
  <si>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</si>
  <si>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</si>
  <si>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</si>
  <si>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</si>
  <si>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</si>
  <si>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</si>
  <si>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</si>
  <si>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</si>
  <si>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</si>
  <si>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</si>
  <si>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</si>
  <si>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</si>
  <si>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</si>
  <si>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</si>
  <si>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</si>
  <si>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</si>
  <si>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</si>
  <si>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</si>
  <si>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</si>
  <si>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</si>
  <si>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</si>
  <si>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</si>
  <si>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</si>
  <si>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</si>
  <si>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</si>
  <si>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</si>
  <si>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</si>
  <si>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</si>
  <si>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</si>
  <si>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</si>
  <si>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</si>
  <si>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</si>
  <si>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</si>
  <si>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</si>
  <si>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</si>
  <si>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</si>
  <si>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</si>
  <si>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</si>
  <si>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</si>
  <si>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</si>
  <si>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</si>
  <si>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</si>
  <si>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</si>
  <si>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</si>
  <si>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</si>
  <si>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</si>
  <si>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</si>
  <si>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</si>
  <si>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</si>
  <si>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</si>
  <si>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</si>
  <si>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</si>
  <si>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</si>
  <si>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</si>
  <si>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</si>
  <si>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</si>
  <si>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</si>
  <si>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</si>
  <si>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</si>
  <si>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</si>
  <si>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</si>
  <si>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</si>
  <si>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</si>
  <si>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</si>
  <si>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</si>
  <si>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</si>
  <si>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</si>
  <si>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</si>
  <si>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</si>
  <si>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</si>
  <si>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</si>
  <si>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</si>
  <si>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</si>
  <si>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</si>
  <si>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</si>
  <si>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</si>
  <si>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</si>
  <si>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</si>
  <si>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</si>
  <si>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</si>
  <si>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</si>
  <si>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</si>
  <si>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</si>
  <si>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</si>
  <si>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</si>
  <si>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</si>
  <si>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</si>
  <si>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</si>
  <si>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</si>
  <si>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</si>
  <si>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</si>
  <si>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</si>
  <si>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</si>
  <si>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</si>
  <si>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</si>
  <si>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</si>
  <si>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</si>
  <si>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</si>
  <si>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</si>
  <si>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</si>
  <si>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</si>
  <si>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</si>
  <si>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</si>
  <si>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</si>
  <si>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</si>
  <si>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</si>
  <si>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</si>
  <si>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</si>
  <si>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</si>
  <si>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</si>
  <si>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</si>
  <si>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</si>
  <si>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</si>
  <si>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</si>
  <si>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</si>
  <si>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</si>
  <si>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</si>
  <si>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</si>
  <si>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</si>
  <si>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</si>
  <si>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</si>
  <si>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</si>
  <si>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</si>
  <si>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</si>
  <si>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</si>
  <si>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</si>
  <si>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</si>
  <si>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</si>
  <si>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</si>
  <si>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</si>
  <si>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</si>
  <si>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</si>
  <si>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</si>
  <si>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</si>
  <si>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</si>
  <si>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</si>
  <si>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</si>
  <si>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</si>
  <si>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</si>
  <si>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</si>
  <si>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</si>
  <si>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</si>
  <si>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</si>
  <si>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</si>
  <si>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</si>
  <si>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</si>
  <si>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</si>
  <si>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</si>
  <si>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</si>
  <si>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</si>
  <si>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</si>
  <si>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</si>
  <si>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</si>
  <si>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</si>
  <si>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</si>
  <si>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</si>
  <si>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</si>
  <si>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</si>
  <si>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</si>
  <si>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</si>
  <si>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</si>
  <si>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</si>
  <si>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</si>
  <si>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</si>
  <si>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</si>
  <si>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</si>
  <si>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</si>
  <si>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</si>
  <si>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</si>
  <si>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</si>
  <si>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</si>
  <si>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</si>
  <si>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</si>
  <si>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</si>
  <si>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</si>
  <si>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</si>
  <si>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</si>
  <si>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</si>
  <si>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</si>
  <si>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</si>
  <si>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</si>
  <si>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</si>
  <si>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</si>
  <si>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</si>
  <si>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</si>
  <si>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</si>
  <si>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</si>
  <si>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</si>
  <si>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</si>
  <si>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</si>
  <si>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</si>
  <si>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</si>
  <si>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</si>
  <si>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</si>
  <si>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</si>
  <si>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</si>
  <si>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</si>
  <si>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</si>
  <si>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</si>
  <si>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</si>
  <si>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</si>
  <si>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</si>
  <si>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</si>
  <si>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</si>
  <si>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</si>
  <si>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</si>
  <si>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</si>
  <si>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</si>
  <si>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</si>
  <si>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</si>
  <si>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</si>
  <si>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</si>
  <si>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</si>
  <si>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</si>
  <si>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</si>
  <si>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</si>
  <si>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</si>
  <si>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</si>
  <si>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</si>
  <si>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</si>
  <si>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</si>
  <si>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</si>
  <si>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</si>
  <si>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</si>
  <si>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</si>
  <si>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</si>
  <si>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</si>
  <si>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</si>
  <si>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</si>
  <si>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</si>
  <si>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</si>
  <si>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</si>
  <si>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</si>
  <si>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</si>
  <si>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</si>
  <si>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</si>
  <si>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</si>
  <si>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</si>
  <si>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</si>
  <si>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</si>
  <si>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</si>
  <si>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</si>
  <si>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</si>
  <si>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</si>
  <si>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</si>
  <si>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</si>
  <si>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</si>
  <si>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</si>
  <si>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</si>
  <si>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</si>
  <si>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</si>
  <si>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</si>
  <si>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</si>
  <si>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</si>
  <si>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</si>
  <si>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</si>
  <si>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</si>
  <si>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</si>
  <si>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</si>
  <si>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</si>
  <si>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</si>
  <si>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</si>
  <si>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</si>
  <si>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</si>
  <si>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</si>
  <si>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</si>
  <si>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</si>
  <si>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</si>
  <si>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</si>
  <si>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</si>
  <si>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</si>
  <si>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</si>
  <si>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</si>
  <si>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</si>
  <si>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</si>
  <si>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</si>
  <si>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</si>
  <si>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</si>
  <si>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</si>
  <si>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</si>
  <si>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</si>
  <si>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</si>
  <si>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</si>
  <si>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</si>
  <si>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</si>
  <si>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</si>
  <si>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</si>
  <si>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</si>
  <si>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</si>
  <si>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</si>
  <si>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</si>
  <si>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</si>
  <si>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</si>
  <si>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</si>
  <si>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</si>
  <si>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</si>
  <si>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</si>
  <si>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</si>
  <si>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</si>
  <si>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</si>
  <si>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</si>
  <si>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</si>
  <si>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</si>
  <si>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</si>
  <si>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</si>
  <si>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</si>
  <si>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</si>
  <si>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</si>
  <si>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</si>
  <si>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</si>
  <si>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</si>
  <si>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</si>
  <si>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</si>
  <si>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</si>
  <si>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</si>
  <si>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</si>
  <si>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</si>
  <si>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</si>
  <si>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</si>
  <si>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</si>
  <si>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</si>
  <si>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</si>
  <si>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</si>
  <si>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</si>
  <si>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</si>
  <si>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</si>
  <si>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</si>
  <si>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</si>
  <si>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</si>
  <si>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</si>
  <si>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</si>
  <si>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</si>
  <si>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</si>
  <si>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</si>
  <si>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</si>
  <si>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</si>
  <si>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</si>
  <si>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</si>
  <si>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</si>
  <si>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</si>
  <si>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</si>
  <si>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</si>
  <si>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</si>
  <si>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</si>
  <si>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</si>
  <si>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</si>
  <si>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</si>
  <si>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</si>
  <si>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</si>
  <si>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</si>
  <si>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</si>
  <si>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</si>
  <si>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</si>
  <si>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</si>
  <si>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</si>
  <si>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</si>
  <si>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</si>
  <si>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</si>
  <si>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</si>
  <si>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</si>
  <si>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</si>
  <si>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</si>
  <si>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</si>
  <si>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</si>
  <si>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</si>
  <si>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</si>
  <si>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</si>
  <si>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</si>
  <si>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</si>
  <si>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</si>
  <si>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</si>
  <si>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</si>
  <si>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</si>
  <si>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</si>
  <si>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</si>
  <si>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</si>
  <si>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</si>
  <si>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</si>
  <si>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</si>
  <si>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</si>
  <si>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</si>
  <si>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</si>
  <si>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</si>
  <si>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</si>
  <si>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</si>
  <si>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</si>
  <si>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</si>
  <si>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</si>
  <si>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</si>
  <si>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</si>
  <si>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</si>
  <si>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</si>
  <si>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</si>
  <si>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</si>
  <si>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</si>
  <si>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</si>
  <si>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</si>
  <si>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</si>
  <si>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</si>
  <si>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</si>
  <si>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</si>
  <si>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</si>
  <si>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</si>
  <si>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</si>
  <si>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</si>
  <si>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</si>
  <si>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</si>
  <si>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</si>
  <si>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</si>
  <si>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</si>
  <si>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</si>
  <si>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</si>
  <si>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</si>
  <si>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</si>
  <si>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</si>
  <si>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</si>
  <si>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</si>
  <si>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</si>
  <si>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</si>
  <si>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</si>
  <si>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</si>
  <si>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</si>
  <si>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</si>
  <si>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</si>
  <si>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</si>
  <si>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</si>
  <si>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</si>
  <si>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</si>
  <si>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</si>
  <si>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</si>
  <si>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</si>
  <si>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</si>
  <si>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</si>
  <si>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</si>
  <si>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</si>
  <si>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</si>
  <si>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</si>
  <si>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</si>
  <si>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</si>
  <si>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</si>
  <si>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</si>
  <si>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</si>
  <si>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</si>
  <si>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</si>
  <si>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</si>
  <si>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</si>
  <si>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</si>
  <si>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</si>
  <si>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</si>
  <si>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</si>
  <si>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</si>
  <si>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</si>
  <si>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</si>
  <si>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</si>
  <si>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</si>
  <si>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</si>
  <si>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</si>
  <si>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</si>
  <si>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</si>
  <si>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</si>
  <si>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</si>
  <si>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</si>
  <si>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</si>
  <si>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</si>
  <si>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</si>
  <si>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</si>
  <si>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</si>
  <si>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</si>
  <si>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</si>
  <si>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</si>
  <si>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</si>
  <si>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</si>
  <si>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</si>
  <si>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</si>
  <si>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</si>
  <si>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</si>
  <si>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</si>
  <si>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</si>
  <si>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</si>
  <si>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</si>
  <si>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</si>
  <si>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</si>
  <si>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</si>
  <si>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</si>
  <si>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</si>
  <si>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</si>
  <si>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</si>
  <si>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</si>
  <si>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</si>
  <si>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</si>
  <si>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</si>
  <si>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</si>
  <si>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</si>
  <si>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</si>
  <si>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</si>
  <si>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</si>
  <si>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</si>
  <si>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</si>
  <si>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</si>
  <si>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</si>
  <si>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</si>
  <si>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</si>
  <si>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</si>
  <si>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</si>
  <si>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</si>
  <si>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</si>
  <si>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</si>
  <si>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</si>
  <si>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</si>
  <si>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</si>
  <si>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</si>
  <si>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</si>
  <si>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</si>
  <si>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</si>
  <si>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</si>
  <si>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</si>
  <si>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</si>
  <si>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</si>
  <si>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</si>
  <si>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</si>
  <si>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</si>
  <si>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</si>
  <si>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</si>
  <si>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</si>
  <si>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</si>
  <si>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</si>
  <si>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</si>
  <si>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</si>
  <si>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</si>
  <si>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</si>
  <si>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</si>
  <si>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</si>
  <si>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</si>
  <si>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</si>
  <si>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</si>
  <si>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</si>
  <si>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</si>
  <si>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</si>
  <si>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</si>
  <si>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</si>
  <si>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</si>
  <si>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</si>
  <si>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</si>
  <si>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</si>
  <si>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</si>
  <si>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</si>
  <si>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</si>
  <si>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</si>
  <si>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</si>
  <si>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</si>
  <si>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</si>
  <si>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</si>
  <si>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</si>
  <si>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</si>
  <si>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</si>
  <si>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</si>
  <si>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</si>
  <si>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</si>
  <si>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</si>
  <si>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</si>
  <si>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</si>
  <si>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</si>
  <si>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</si>
  <si>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</si>
  <si>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</si>
  <si>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</si>
  <si>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</si>
  <si>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</si>
  <si>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</si>
  <si>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</si>
  <si>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</si>
  <si>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</si>
  <si>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</si>
  <si>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</si>
  <si>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</si>
  <si>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</si>
  <si>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</si>
  <si>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</si>
  <si>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</si>
  <si>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</si>
  <si>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</si>
  <si>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</si>
  <si>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</si>
  <si>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</si>
  <si>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</si>
  <si>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</si>
  <si>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</si>
  <si>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</si>
  <si>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</si>
  <si>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</si>
  <si>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</si>
  <si>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</si>
  <si>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</si>
  <si>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</si>
  <si>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</si>
  <si>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</si>
  <si>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</si>
  <si>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</si>
  <si>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</si>
  <si>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</si>
  <si>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</si>
  <si>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</si>
  <si>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</si>
  <si>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</si>
  <si>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</si>
  <si>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</si>
  <si>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</si>
  <si>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</si>
  <si>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</si>
  <si>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</si>
  <si>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</si>
  <si>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</si>
  <si>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</si>
  <si>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</si>
  <si>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</si>
  <si>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</si>
  <si>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</si>
  <si>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</si>
  <si>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</si>
  <si>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</si>
  <si>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</si>
  <si>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</si>
  <si>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</si>
  <si>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</si>
  <si>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</si>
  <si>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</si>
  <si>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</si>
  <si>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</si>
  <si>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</si>
  <si>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</si>
  <si>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</si>
  <si>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</si>
  <si>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</si>
  <si>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</si>
  <si>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</si>
  <si>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</si>
  <si>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</si>
  <si>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</si>
  <si>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</si>
  <si>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</si>
  <si>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</si>
  <si>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</si>
  <si>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</si>
  <si>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</si>
  <si>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</si>
  <si>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</si>
  <si>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</si>
  <si>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</si>
  <si>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</si>
  <si>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</si>
  <si>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</si>
  <si>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</si>
  <si>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</si>
  <si>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</si>
  <si>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</si>
  <si>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</si>
  <si>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</si>
  <si>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</si>
  <si>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</si>
  <si>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</si>
  <si>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</si>
  <si>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</si>
  <si>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</si>
  <si>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</si>
  <si>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</si>
  <si>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</si>
  <si>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</si>
  <si>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</si>
  <si>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</si>
  <si>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</si>
  <si>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</si>
  <si>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</si>
  <si>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</si>
  <si>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</si>
  <si>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</si>
  <si>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</si>
  <si>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</si>
  <si>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</si>
  <si>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</si>
  <si>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</si>
  <si>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</si>
  <si>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</si>
  <si>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</si>
  <si>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</si>
  <si>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</si>
  <si>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</si>
  <si>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</si>
  <si>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</si>
  <si>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</si>
  <si>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</si>
  <si>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</si>
  <si>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</si>
  <si>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</si>
  <si>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</si>
  <si>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</si>
  <si>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</si>
  <si>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</si>
  <si>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</si>
  <si>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</si>
  <si>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</si>
  <si>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</si>
  <si>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</si>
  <si>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</si>
  <si>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</si>
  <si>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</si>
  <si>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</si>
  <si>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</si>
  <si>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</si>
  <si>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</si>
  <si>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</si>
  <si>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</si>
  <si>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</si>
  <si>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</si>
  <si>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</si>
  <si>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</si>
  <si>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</si>
  <si>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</si>
  <si>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</si>
  <si>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</si>
  <si>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</si>
  <si>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</si>
  <si>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</si>
  <si>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</si>
  <si>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</si>
  <si>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</si>
  <si>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</si>
  <si>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</si>
  <si>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</si>
  <si>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</si>
  <si>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</si>
  <si>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</si>
  <si>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</si>
  <si>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</si>
  <si>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</si>
  <si>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</si>
  <si>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</si>
  <si>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</si>
  <si>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</si>
  <si>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</si>
  <si>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</si>
  <si>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</si>
  <si>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</si>
  <si>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</si>
  <si>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</si>
  <si>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</si>
  <si>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</si>
  <si>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</si>
  <si>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</si>
  <si>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</si>
  <si>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</si>
  <si>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</si>
  <si>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</si>
  <si>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</si>
  <si>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</si>
  <si>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</si>
  <si>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</si>
  <si>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</si>
  <si>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</si>
  <si>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</si>
  <si>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</si>
  <si>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</si>
  <si>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</si>
  <si>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</si>
  <si>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</si>
  <si>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</si>
  <si>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</si>
  <si>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</si>
  <si>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</si>
  <si>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</si>
  <si>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</si>
  <si>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</si>
  <si>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</si>
  <si>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</si>
  <si>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</si>
  <si>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</si>
  <si>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</si>
  <si>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</si>
  <si>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</si>
  <si>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</si>
  <si>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</si>
  <si>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</si>
  <si>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</si>
  <si>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</si>
  <si>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</si>
  <si>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</si>
  <si>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</si>
  <si>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</si>
  <si>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</si>
  <si>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</si>
  <si>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</si>
  <si>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</si>
  <si>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</si>
  <si>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</si>
  <si>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</si>
  <si>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</si>
  <si>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</si>
  <si>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</si>
  <si>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</si>
  <si>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</si>
  <si>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</si>
  <si>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</si>
  <si>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</si>
  <si>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</si>
  <si>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</si>
  <si>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</si>
  <si>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</si>
  <si>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</si>
  <si>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</si>
  <si>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</si>
  <si>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</si>
  <si>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</si>
  <si>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</si>
  <si>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</si>
  <si>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</si>
  <si>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</si>
  <si>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</si>
  <si>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</si>
  <si>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</si>
  <si>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</si>
  <si>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</si>
  <si>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</si>
  <si>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</si>
  <si>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</si>
  <si>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</si>
  <si>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</si>
  <si>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</si>
  <si>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</si>
  <si>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</si>
  <si>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</si>
  <si>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</si>
  <si>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</si>
  <si>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</si>
  <si>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</si>
  <si>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</si>
  <si>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</si>
  <si>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</si>
  <si>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</si>
  <si>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</si>
  <si>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</si>
  <si>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</si>
  <si>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</si>
  <si>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</si>
  <si>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</si>
  <si>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</si>
  <si>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</si>
  <si>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</si>
  <si>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</si>
  <si>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</si>
  <si>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</si>
  <si>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</si>
  <si>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</si>
  <si>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</si>
  <si>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</si>
  <si>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</si>
  <si>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</si>
  <si>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</si>
  <si>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</si>
  <si>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</si>
  <si>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</si>
  <si>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</si>
  <si>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</si>
  <si>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</si>
  <si>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</si>
  <si>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</si>
  <si>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</si>
  <si>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</si>
  <si>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</si>
  <si>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</si>
  <si>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</si>
  <si>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</si>
  <si>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</si>
  <si>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</si>
  <si>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</si>
  <si>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</si>
  <si>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</si>
  <si>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</si>
  <si>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</si>
  <si>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</si>
  <si>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</si>
  <si>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</si>
  <si>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</si>
  <si>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</si>
  <si>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</si>
  <si>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</si>
  <si>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</si>
  <si>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</si>
  <si>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</si>
  <si>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</si>
  <si>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</si>
  <si>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</si>
  <si>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</si>
  <si>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</si>
  <si>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</si>
  <si>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</si>
  <si>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</si>
  <si>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</si>
  <si>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</si>
  <si>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</si>
  <si>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</si>
  <si>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</si>
  <si>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</si>
  <si>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</si>
  <si>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</si>
  <si>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</si>
  <si>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</si>
  <si>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</si>
  <si>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</si>
  <si>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</si>
  <si>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</si>
  <si>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</si>
  <si>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</si>
  <si>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</si>
  <si>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</si>
  <si>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</si>
  <si>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</si>
  <si>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</si>
  <si>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</si>
  <si>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</si>
  <si>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</si>
  <si>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</si>
  <si>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</si>
  <si>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</si>
  <si>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</si>
  <si>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</si>
  <si>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</si>
  <si>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</si>
  <si>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</si>
  <si>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</si>
  <si>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</si>
  <si>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</si>
  <si>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</si>
  <si>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</si>
  <si>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</si>
  <si>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</si>
  <si>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</si>
  <si>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</si>
  <si>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</si>
  <si>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</si>
  <si>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</si>
  <si>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</si>
  <si>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</si>
  <si>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</si>
  <si>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</si>
  <si>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</si>
  <si>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</si>
  <si>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</si>
  <si>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</si>
  <si>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</si>
  <si>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</si>
  <si>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</si>
  <si>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</si>
  <si>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</si>
  <si>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</si>
  <si>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</si>
  <si>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</si>
  <si>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</si>
  <si>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</si>
  <si>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</si>
  <si>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</si>
  <si>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</si>
  <si>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</si>
  <si>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</si>
  <si>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</si>
  <si>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</si>
  <si>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</si>
  <si>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</si>
  <si>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</si>
  <si>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</si>
  <si>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</si>
  <si>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</si>
  <si>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</si>
  <si>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</si>
  <si>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</si>
  <si>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</si>
  <si>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</si>
  <si>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</si>
  <si>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</si>
  <si>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</si>
  <si>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</si>
  <si>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</si>
  <si>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</si>
  <si>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</si>
  <si>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</si>
  <si>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</si>
  <si>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</si>
  <si>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</si>
  <si>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</si>
  <si>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</si>
  <si>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</si>
  <si>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</si>
  <si>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</si>
  <si>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</si>
  <si>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</si>
  <si>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</si>
  <si>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</si>
  <si>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</si>
  <si>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</si>
  <si>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</si>
  <si>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</si>
  <si>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</si>
  <si>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</si>
  <si>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</si>
  <si>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</si>
  <si>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</si>
  <si>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</si>
  <si>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</si>
  <si>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</si>
  <si>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</si>
  <si>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</si>
  <si>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</si>
  <si>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</si>
  <si>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</si>
  <si>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</si>
  <si>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</si>
  <si>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</si>
  <si>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</si>
  <si>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</si>
  <si>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</si>
  <si>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</si>
  <si>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</si>
  <si>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</si>
  <si>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</si>
  <si>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</si>
  <si>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</si>
  <si>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</si>
  <si>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</si>
  <si>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</si>
  <si>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</si>
  <si>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</si>
  <si>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</si>
  <si>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</si>
  <si>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</si>
  <si>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</si>
  <si>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</si>
  <si>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</si>
  <si>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</si>
  <si>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</si>
  <si>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</si>
  <si>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</si>
  <si>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</si>
  <si>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</si>
  <si>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</si>
  <si>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</si>
  <si>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</si>
  <si>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</si>
  <si>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</si>
  <si>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</si>
  <si>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</si>
  <si>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</si>
  <si>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</si>
  <si>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</si>
  <si>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</si>
  <si>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</si>
  <si>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</si>
  <si>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</si>
  <si>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</si>
  <si>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</si>
  <si>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</si>
  <si>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</si>
  <si>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</si>
  <si>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</si>
  <si>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</si>
  <si>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</si>
  <si>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</si>
  <si>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</si>
  <si>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</si>
  <si>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</si>
  <si>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</si>
  <si>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</si>
  <si>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</si>
  <si>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</si>
  <si>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</si>
  <si>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</si>
  <si>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</si>
  <si>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</si>
  <si>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</si>
  <si>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</si>
  <si>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</si>
  <si>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</si>
  <si>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</si>
  <si>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</si>
  <si>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</si>
  <si>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</si>
  <si>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</si>
  <si>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</si>
  <si>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</si>
  <si>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</si>
  <si>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</si>
  <si>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</si>
  <si>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</si>
  <si>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</si>
  <si>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</si>
  <si>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</si>
  <si>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</si>
  <si>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</si>
  <si>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</si>
  <si>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</si>
  <si>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</si>
  <si>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</si>
  <si>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</si>
  <si>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</si>
  <si>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</si>
  <si>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</si>
  <si>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</si>
  <si>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</si>
  <si>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</si>
  <si>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</si>
  <si>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</si>
  <si>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</si>
  <si>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</si>
  <si>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</si>
  <si>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</si>
  <si>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</si>
  <si>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</si>
  <si>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</si>
  <si>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</si>
  <si>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</si>
  <si>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</si>
  <si>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</si>
  <si>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</si>
  <si>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</si>
  <si>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</si>
  <si>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</si>
  <si>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</si>
  <si>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</si>
  <si>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</si>
  <si>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</si>
  <si>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</si>
  <si>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</si>
  <si>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</si>
  <si>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</si>
  <si>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</si>
  <si>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</si>
  <si>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</si>
  <si>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</si>
  <si>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</si>
  <si>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</si>
  <si>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</si>
  <si>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</si>
  <si>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</si>
  <si>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</si>
  <si>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</si>
  <si>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</si>
  <si>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</si>
  <si>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</si>
  <si>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</si>
  <si>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</si>
  <si>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</si>
  <si>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</si>
  <si>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</si>
  <si>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</si>
  <si>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</si>
  <si>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</si>
  <si>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</si>
  <si>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</si>
  <si>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</si>
  <si>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</si>
  <si>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</si>
  <si>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</si>
  <si>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</si>
  <si>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</si>
  <si>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</si>
  <si>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</si>
  <si>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</si>
  <si>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</si>
  <si>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</si>
  <si>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</si>
  <si>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</si>
  <si>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</si>
  <si>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</si>
  <si>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</si>
  <si>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</si>
  <si>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</si>
  <si>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</si>
  <si>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</si>
  <si>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</si>
  <si>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</si>
  <si>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</si>
  <si>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</si>
  <si>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</si>
  <si>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</si>
  <si>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</si>
  <si>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</si>
  <si>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</si>
  <si>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</si>
  <si>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</si>
  <si>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</si>
  <si>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</si>
  <si>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</si>
  <si>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</si>
  <si>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</si>
  <si>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</si>
  <si>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</si>
  <si>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</si>
  <si>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</si>
  <si>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</si>
  <si>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</si>
  <si>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</si>
  <si>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</si>
  <si>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</si>
  <si>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</si>
  <si>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</si>
  <si>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</si>
  <si>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</si>
  <si>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</si>
  <si>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</si>
  <si>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</si>
  <si>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</si>
  <si>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</si>
  <si>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</si>
  <si>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</si>
  <si>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</si>
  <si>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</si>
  <si>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</si>
  <si>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</si>
  <si>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</si>
  <si>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</si>
  <si>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</si>
  <si>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</si>
  <si>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</si>
  <si>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</si>
  <si>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</si>
  <si>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</si>
  <si>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</si>
  <si>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</si>
  <si>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</si>
  <si>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</si>
  <si>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</si>
  <si>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</si>
  <si>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</si>
  <si>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</si>
  <si>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</si>
  <si>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</si>
  <si>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</si>
  <si>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</si>
  <si>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</si>
  <si>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</si>
  <si>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</si>
  <si>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</si>
  <si>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</si>
  <si>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</si>
  <si>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</si>
  <si>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</si>
  <si>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</si>
  <si>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</si>
  <si>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</si>
  <si>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</si>
  <si>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</si>
  <si>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</si>
  <si>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</si>
  <si>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</si>
  <si>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</si>
  <si>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</si>
  <si>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</si>
  <si>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</si>
  <si>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</si>
  <si>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</si>
  <si>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</si>
  <si>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</si>
  <si>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</si>
  <si>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</si>
  <si>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</si>
  <si>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</si>
  <si>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</si>
  <si>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</si>
  <si>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</si>
  <si>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</si>
  <si>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</si>
  <si>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</si>
  <si>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</si>
  <si>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</si>
  <si>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</si>
  <si>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</si>
  <si>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</si>
  <si>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</si>
  <si>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</si>
  <si>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</si>
  <si>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</si>
  <si>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</si>
  <si>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</si>
  <si>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</si>
  <si>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</si>
  <si>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</si>
  <si>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</si>
  <si>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</si>
  <si>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</si>
  <si>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</si>
  <si>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</si>
  <si>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</si>
  <si>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</si>
  <si>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</si>
  <si>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</si>
  <si>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</si>
  <si>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</si>
  <si>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</si>
  <si>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</si>
  <si>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</si>
  <si>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</si>
  <si>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</si>
  <si>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</si>
  <si>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</si>
  <si>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</si>
  <si>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</si>
  <si>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</si>
  <si>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</si>
  <si>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</si>
  <si>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</si>
  <si>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</si>
  <si>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</si>
  <si>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</si>
  <si>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</si>
  <si>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</si>
  <si>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</si>
  <si>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</si>
  <si>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</si>
  <si>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</si>
  <si>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</si>
  <si>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</si>
  <si>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</si>
  <si>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</si>
  <si>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</si>
  <si>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</si>
  <si>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</si>
  <si>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</si>
  <si>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</si>
  <si>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</si>
  <si>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</si>
  <si>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</si>
  <si>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</si>
  <si>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</si>
  <si>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</si>
  <si>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</si>
  <si>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</si>
  <si>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</si>
  <si>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</si>
  <si>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</si>
  <si>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</si>
  <si>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</si>
  <si>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</si>
  <si>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</si>
  <si>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</si>
  <si>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</si>
  <si>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</si>
  <si>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</si>
  <si>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</si>
  <si>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</si>
  <si>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</si>
  <si>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</si>
  <si>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</si>
  <si>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</si>
  <si>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</si>
  <si>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</si>
  <si>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</si>
  <si>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</si>
  <si>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</si>
  <si>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</si>
  <si>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</si>
  <si>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</si>
  <si>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</si>
  <si>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</si>
  <si>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</si>
  <si>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</si>
  <si>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</si>
  <si>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</si>
  <si>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</si>
  <si>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</si>
  <si>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</si>
  <si>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</si>
  <si>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</si>
  <si>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</si>
  <si>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</si>
  <si>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</si>
  <si>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</si>
  <si>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</si>
  <si>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</si>
  <si>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</si>
  <si>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</si>
  <si>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</si>
  <si>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</si>
  <si>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</si>
  <si>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</si>
  <si>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</si>
  <si>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</si>
  <si>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</si>
  <si>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</si>
  <si>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</si>
  <si>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</si>
  <si>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</si>
  <si>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</si>
  <si>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</si>
  <si>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</si>
  <si>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</si>
  <si>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</si>
  <si>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</si>
  <si>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</si>
  <si>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</si>
  <si>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</si>
  <si>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</si>
  <si>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</si>
  <si>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</si>
  <si>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</si>
  <si>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</si>
  <si>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</si>
  <si>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</si>
  <si>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</si>
  <si>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</si>
  <si>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</si>
  <si>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</si>
  <si>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</si>
  <si>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</si>
  <si>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</si>
  <si>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</si>
  <si>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</si>
  <si>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</si>
  <si>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</si>
  <si>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</si>
  <si>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</si>
  <si>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</si>
  <si>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</si>
  <si>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</si>
  <si>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</si>
  <si>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</si>
  <si>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</si>
  <si>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</si>
  <si>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</si>
  <si>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</si>
  <si>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</si>
  <si>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</si>
  <si>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</si>
  <si>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</si>
  <si>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</si>
  <si>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</si>
  <si>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</si>
  <si>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</si>
  <si>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</si>
  <si>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</si>
  <si>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</si>
  <si>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</si>
  <si>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</si>
  <si>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</si>
  <si>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</si>
  <si>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</si>
  <si>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</si>
  <si>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</si>
  <si>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</si>
  <si>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</si>
  <si>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</si>
  <si>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</si>
  <si>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</si>
  <si>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</si>
  <si>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</si>
  <si>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</si>
  <si>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</si>
  <si>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</si>
  <si>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</si>
  <si>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</si>
  <si>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</si>
  <si>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</si>
  <si>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</si>
  <si>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</si>
  <si>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</si>
  <si>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</si>
  <si>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</si>
  <si>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</si>
  <si>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</si>
  <si>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</si>
  <si>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</si>
  <si>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</si>
  <si>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</si>
  <si>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</si>
  <si>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</si>
  <si>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</si>
  <si>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</si>
  <si>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</si>
  <si>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</si>
  <si>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</si>
  <si>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</si>
  <si>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</si>
  <si>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</si>
  <si>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</si>
  <si>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</si>
  <si>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</si>
  <si>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</si>
  <si>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</si>
  <si>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</si>
  <si>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</si>
  <si>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</si>
  <si>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</si>
  <si>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</si>
  <si>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</si>
  <si>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</si>
  <si>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</si>
  <si>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</si>
  <si>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</si>
  <si>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</si>
  <si>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</si>
  <si>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</si>
  <si>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</si>
  <si>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</si>
  <si>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</si>
  <si>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</si>
  <si>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</si>
  <si>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</si>
  <si>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</si>
  <si>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</si>
  <si>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</si>
  <si>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</si>
  <si>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</si>
  <si>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</si>
  <si>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</si>
  <si>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</si>
  <si>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</si>
  <si>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</si>
  <si>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</si>
  <si>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</si>
  <si>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</si>
  <si>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</si>
  <si>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</si>
  <si>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</si>
  <si>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</si>
  <si>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</si>
  <si>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</si>
  <si>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</si>
  <si>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</si>
  <si>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</si>
  <si>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</si>
  <si>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</si>
  <si>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</si>
  <si>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</si>
  <si>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</si>
  <si>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</si>
  <si>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</si>
  <si>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</si>
  <si>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</si>
  <si>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</si>
  <si>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</si>
  <si>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</si>
  <si>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</si>
  <si>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</si>
  <si>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</si>
  <si>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</si>
  <si>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</si>
  <si>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</si>
  <si>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</si>
  <si>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</si>
  <si>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</si>
  <si>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</si>
  <si>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</si>
  <si>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</si>
  <si>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</si>
  <si>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</si>
  <si>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</si>
  <si>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</si>
  <si>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</si>
  <si>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</si>
  <si>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</si>
  <si>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</si>
  <si>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</si>
  <si>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</si>
  <si>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</si>
  <si>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</si>
  <si>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</si>
  <si>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</si>
  <si>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</si>
  <si>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</si>
  <si>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</si>
  <si>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</si>
  <si>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</si>
  <si>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</si>
  <si>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</si>
  <si>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</si>
  <si>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</si>
  <si>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</si>
  <si>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</si>
  <si>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</si>
  <si>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</si>
  <si>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</si>
  <si>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</si>
  <si>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</si>
  <si>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</si>
  <si>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</si>
  <si>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</si>
  <si>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</si>
  <si>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</si>
  <si>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</si>
  <si>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</si>
  <si>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</si>
  <si>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</si>
  <si>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</si>
  <si>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</si>
  <si>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</si>
  <si>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</si>
  <si>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</si>
  <si>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</si>
  <si>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</si>
  <si>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</si>
  <si>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</si>
  <si>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</si>
  <si>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</si>
  <si>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</si>
  <si>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</si>
  <si>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</si>
  <si>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</si>
  <si>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</si>
  <si>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</si>
  <si>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</si>
  <si>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</si>
  <si>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</si>
  <si>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</si>
  <si>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</si>
  <si>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</si>
  <si>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</si>
  <si>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</si>
  <si>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</si>
  <si>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</si>
  <si>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</si>
  <si>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</si>
  <si>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</si>
  <si>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</si>
  <si>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</si>
  <si>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</si>
  <si>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</si>
  <si>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</si>
  <si>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</si>
  <si>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</si>
  <si>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</si>
  <si>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</si>
  <si>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</si>
  <si>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</si>
  <si>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</si>
  <si>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</si>
  <si>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</si>
  <si>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</si>
  <si>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</si>
  <si>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</si>
  <si>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</si>
  <si>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</si>
  <si>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</si>
  <si>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</si>
  <si>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</si>
  <si>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</si>
  <si>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</si>
  <si>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</si>
  <si>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</si>
  <si>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</si>
  <si>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</si>
  <si>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</si>
  <si>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</si>
  <si>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</si>
  <si>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</si>
  <si>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</si>
  <si>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</si>
  <si>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</si>
  <si>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</si>
  <si>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</si>
  <si>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</si>
  <si>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</si>
  <si>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</si>
  <si>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</si>
  <si>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</si>
  <si>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</si>
  <si>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</si>
  <si>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</si>
  <si>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</si>
  <si>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</si>
  <si>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</si>
  <si>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</si>
  <si>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</si>
  <si>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</si>
  <si>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</si>
  <si>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</si>
  <si>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</si>
  <si>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</si>
  <si>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</si>
  <si>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</si>
  <si>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</si>
  <si>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</si>
  <si>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</si>
  <si>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</si>
  <si>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</si>
  <si>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</si>
  <si>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</si>
  <si>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</si>
  <si>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</si>
  <si>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</si>
  <si>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</si>
  <si>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</si>
  <si>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</si>
  <si>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</si>
  <si>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</si>
  <si>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</si>
  <si>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</si>
  <si>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</si>
  <si>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</si>
  <si>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</si>
  <si>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</si>
  <si>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</si>
  <si>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</si>
  <si>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</si>
  <si>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</si>
  <si>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</si>
  <si>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</si>
  <si>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</si>
  <si>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</si>
  <si>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</si>
  <si>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</si>
  <si>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</si>
  <si>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</si>
  <si>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</si>
  <si>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</si>
  <si>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</si>
  <si>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</si>
  <si>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</si>
  <si>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</si>
  <si>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</si>
  <si>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</si>
  <si>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</si>
  <si>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</si>
  <si>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</si>
  <si>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</si>
  <si>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</si>
  <si>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</si>
  <si>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</si>
  <si>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</si>
  <si>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</si>
  <si>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</si>
  <si>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</si>
  <si>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</si>
  <si>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</si>
  <si>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</si>
  <si>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</si>
  <si>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</si>
  <si>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</si>
  <si>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</si>
  <si>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</si>
  <si>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</si>
  <si>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</si>
  <si>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</si>
  <si>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</si>
  <si>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</si>
  <si>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</si>
  <si>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</si>
  <si>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</si>
  <si>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</si>
  <si>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</si>
  <si>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</si>
  <si>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</si>
  <si>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</si>
  <si>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</si>
  <si>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</si>
  <si>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</si>
  <si>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</si>
  <si>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</si>
  <si>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</si>
  <si>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</si>
  <si>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</si>
  <si>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</si>
  <si>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</si>
  <si>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</si>
  <si>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</si>
  <si>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</si>
  <si>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</si>
  <si>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</si>
  <si>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</si>
  <si>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</si>
  <si>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</si>
  <si>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</si>
  <si>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</si>
  <si>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</si>
  <si>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</si>
  <si>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</si>
  <si>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</si>
  <si>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</si>
  <si>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</si>
  <si>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</si>
  <si>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</si>
  <si>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</si>
  <si>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</si>
  <si>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</si>
  <si>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</si>
  <si>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</si>
  <si>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</si>
  <si>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</si>
  <si>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</si>
  <si>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</si>
  <si>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</si>
  <si>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</si>
  <si>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</si>
  <si>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</si>
  <si>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</si>
  <si>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</si>
  <si>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</si>
  <si>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</si>
  <si>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</si>
  <si>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</si>
  <si>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</si>
  <si>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</si>
  <si>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</si>
  <si>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</si>
  <si>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</si>
  <si>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</si>
  <si>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</si>
  <si>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</si>
  <si>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</si>
  <si>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</si>
  <si>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</si>
  <si>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</si>
  <si>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</si>
  <si>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</si>
  <si>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</si>
  <si>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</si>
  <si>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</si>
  <si>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</si>
  <si>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</si>
  <si>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</si>
  <si>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</si>
  <si>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</si>
  <si>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</si>
  <si>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</si>
  <si>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</si>
  <si>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</si>
  <si>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</si>
  <si>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</si>
  <si>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</si>
  <si>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</si>
  <si>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</si>
  <si>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</si>
  <si>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</si>
  <si>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</si>
  <si>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</si>
  <si>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</si>
  <si>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</si>
  <si>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</si>
  <si>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</si>
  <si>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</si>
  <si>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</si>
  <si>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</si>
  <si>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</si>
  <si>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</si>
  <si>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</si>
  <si>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</si>
  <si>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</si>
  <si>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</si>
  <si>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</si>
  <si>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</si>
  <si>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</si>
  <si>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</si>
  <si>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</si>
  <si>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</si>
  <si>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</si>
  <si>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</si>
  <si>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</si>
  <si>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</si>
  <si>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</si>
  <si>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</si>
  <si>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</si>
  <si>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</si>
  <si>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</si>
  <si>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</si>
  <si>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</si>
  <si>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</si>
  <si>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</si>
  <si>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</si>
  <si>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</si>
  <si>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</si>
  <si>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</si>
  <si>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</si>
  <si>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</si>
  <si>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</si>
  <si>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</si>
  <si>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</si>
  <si>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</si>
  <si>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</si>
  <si>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</si>
  <si>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</si>
  <si>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</si>
  <si>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</si>
  <si>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</si>
  <si>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</si>
  <si>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</si>
  <si>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</si>
  <si>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</si>
  <si>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</si>
  <si>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</si>
  <si>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</si>
  <si>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</si>
  <si>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</si>
  <si>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</si>
  <si>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</si>
  <si>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</si>
  <si>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</si>
  <si>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</si>
  <si>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</si>
  <si>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</si>
  <si>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</si>
  <si>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</si>
  <si>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</si>
  <si>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</si>
  <si>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</si>
  <si>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</si>
  <si>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</si>
  <si>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</si>
  <si>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</si>
  <si>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</si>
  <si>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</si>
  <si>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</si>
  <si>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</si>
  <si>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</si>
  <si>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</si>
  <si>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</si>
  <si>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</si>
  <si>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</si>
  <si>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</si>
  <si>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</si>
  <si>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</si>
  <si>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</si>
  <si>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</si>
  <si>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</si>
  <si>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</si>
  <si>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</si>
  <si>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</si>
  <si>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</si>
  <si>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</si>
  <si>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</si>
  <si>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</si>
  <si>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</si>
  <si>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</si>
  <si>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</si>
  <si>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</si>
  <si>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</si>
  <si>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</si>
  <si>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</si>
  <si>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</si>
  <si>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</si>
  <si>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</si>
  <si>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</si>
  <si>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</si>
  <si>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</si>
  <si>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</si>
  <si>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</si>
  <si>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</si>
  <si>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</si>
  <si>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</si>
  <si>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</si>
  <si>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</si>
  <si>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</si>
  <si>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</si>
  <si>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</si>
  <si>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</si>
  <si>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</si>
  <si>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</si>
  <si>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</si>
  <si>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</si>
  <si>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</si>
  <si>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</si>
  <si>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</si>
  <si>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</si>
  <si>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</si>
  <si>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</si>
  <si>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</si>
  <si>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</si>
  <si>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</si>
  <si>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</si>
  <si>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</si>
  <si>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</si>
  <si>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</si>
  <si>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</si>
  <si>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</si>
  <si>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</si>
  <si>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</si>
  <si>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</si>
  <si>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</si>
  <si>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</si>
  <si>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</si>
  <si>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</si>
  <si>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</si>
  <si>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</si>
  <si>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</si>
  <si>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</si>
  <si>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</si>
  <si>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</si>
  <si>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</si>
  <si>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</si>
  <si>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</si>
  <si>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</si>
  <si>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</si>
  <si>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</si>
  <si>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</si>
  <si>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</si>
  <si>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</si>
  <si>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</si>
  <si>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</si>
  <si>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</si>
  <si>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</si>
  <si>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</si>
  <si>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</si>
  <si>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</si>
  <si>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</si>
  <si>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</si>
  <si>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</si>
  <si>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</si>
  <si>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</si>
  <si>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</si>
  <si>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</si>
  <si>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</si>
  <si>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</si>
  <si>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</si>
  <si>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</si>
  <si>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</si>
  <si>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</si>
  <si>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</si>
  <si>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</si>
  <si>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</si>
  <si>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</si>
  <si>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</si>
  <si>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</si>
  <si>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</si>
  <si>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</si>
  <si>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</si>
  <si>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</si>
  <si>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</si>
  <si>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</si>
  <si>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</si>
  <si>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</si>
  <si>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</si>
  <si>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</si>
  <si>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</si>
  <si>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</si>
  <si>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</si>
  <si>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</si>
  <si>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</si>
  <si>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</si>
  <si>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</si>
  <si>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</si>
  <si>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</si>
  <si>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</si>
  <si>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</si>
  <si>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</si>
  <si>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</si>
  <si>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</si>
  <si>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</si>
  <si>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</si>
  <si>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</si>
  <si>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</si>
  <si>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</si>
  <si>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</si>
  <si>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</si>
  <si>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</si>
  <si>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</si>
  <si>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</si>
  <si>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</si>
  <si>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</si>
  <si>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</si>
  <si>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</si>
  <si>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</si>
  <si>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</si>
  <si>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</si>
  <si>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</si>
  <si>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</si>
  <si>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</si>
  <si>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</si>
  <si>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</si>
  <si>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</si>
  <si>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</si>
  <si>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</si>
  <si>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</si>
  <si>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</si>
  <si>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</si>
  <si>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</si>
  <si>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</si>
  <si>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</si>
  <si>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</si>
  <si>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</si>
  <si>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</si>
  <si>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</si>
  <si>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</si>
  <si>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</si>
  <si>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</si>
  <si>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</si>
  <si>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</si>
  <si>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</si>
  <si>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</si>
  <si>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</si>
  <si>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</si>
  <si>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</si>
  <si>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</si>
  <si>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</si>
  <si>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</si>
  <si>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</si>
  <si>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</si>
  <si>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</si>
  <si>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</si>
  <si>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</si>
  <si>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</si>
  <si>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</si>
  <si>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</si>
  <si>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</si>
  <si>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</si>
  <si>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</si>
  <si>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</si>
  <si>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</si>
  <si>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</si>
  <si>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</si>
  <si>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</si>
  <si>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</si>
  <si>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</si>
  <si>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</si>
  <si>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</si>
  <si>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</si>
  <si>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</si>
  <si>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</si>
  <si>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</si>
  <si>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</si>
  <si>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</si>
  <si>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</si>
  <si>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</si>
  <si>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</si>
  <si>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</si>
  <si>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</si>
  <si>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</si>
  <si>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</si>
  <si>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</si>
  <si>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</si>
  <si>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</si>
  <si>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</si>
  <si>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</si>
  <si>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</si>
  <si>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</si>
  <si>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</si>
  <si>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</si>
  <si>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</si>
  <si>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</si>
  <si>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</si>
  <si>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</si>
  <si>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</si>
  <si>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</si>
  <si>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</si>
  <si>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</si>
  <si>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</si>
  <si>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</si>
  <si>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</si>
  <si>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</si>
  <si>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</si>
  <si>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</si>
  <si>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</si>
  <si>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</si>
  <si>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</si>
  <si>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</si>
  <si>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</si>
  <si>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</si>
  <si>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</si>
  <si>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</si>
  <si>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</si>
  <si>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</si>
  <si>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</si>
  <si>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</si>
  <si>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</si>
  <si>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</si>
  <si>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</si>
  <si>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</si>
  <si>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</si>
  <si>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</si>
  <si>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</si>
  <si>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</si>
  <si>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</si>
  <si>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</si>
  <si>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</si>
  <si>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</si>
  <si>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</si>
  <si>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</si>
  <si>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</si>
  <si>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</si>
  <si>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</si>
  <si>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</si>
  <si>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</si>
  <si>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</si>
  <si>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</si>
  <si>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</si>
  <si>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</si>
  <si>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</si>
  <si>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</si>
  <si>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</si>
  <si>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</si>
  <si>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</si>
  <si>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</si>
  <si>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</si>
  <si>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</si>
  <si>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</si>
  <si>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</si>
  <si>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</si>
  <si>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</si>
  <si>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</si>
  <si>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</si>
  <si>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</si>
  <si>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</si>
  <si>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</si>
  <si>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</si>
  <si>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</si>
  <si>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</si>
  <si>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</si>
  <si>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</si>
  <si>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</si>
  <si>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</si>
  <si>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</si>
  <si>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</si>
  <si>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</si>
  <si>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</si>
  <si>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</si>
  <si>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</si>
  <si>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</si>
  <si>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</si>
  <si>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</si>
  <si>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</si>
  <si>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</si>
  <si>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</si>
  <si>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</si>
  <si>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</si>
  <si>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</si>
  <si>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</si>
  <si>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</si>
  <si>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</si>
  <si>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</si>
  <si>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</si>
  <si>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</si>
  <si>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</si>
  <si>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</si>
  <si>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</si>
  <si>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</si>
  <si>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</si>
  <si>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</si>
  <si>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</si>
  <si>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</si>
  <si>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</si>
  <si>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</si>
  <si>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</si>
  <si>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</si>
  <si>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</si>
  <si>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</si>
  <si>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</si>
  <si>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</si>
  <si>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</si>
  <si>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</si>
  <si>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</si>
  <si>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</si>
  <si>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</si>
  <si>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</si>
  <si>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</si>
  <si>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</si>
  <si>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</si>
  <si>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</si>
  <si>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</si>
  <si>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</si>
  <si>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</si>
  <si>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</si>
  <si>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</si>
  <si>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</si>
  <si>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</si>
  <si>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</si>
  <si>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</si>
  <si>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</si>
  <si>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</si>
  <si>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</si>
  <si>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</si>
  <si>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</si>
  <si>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</si>
  <si>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</si>
  <si>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</si>
  <si>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</si>
  <si>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</si>
  <si>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</si>
  <si>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</si>
  <si>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</si>
  <si>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</si>
  <si>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</si>
  <si>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</si>
  <si>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</si>
  <si>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</si>
  <si>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</si>
  <si>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</si>
  <si>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</si>
  <si>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</si>
  <si>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</si>
  <si>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</si>
  <si>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</si>
  <si>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</si>
  <si>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</si>
  <si>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</si>
  <si>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</si>
  <si>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</si>
  <si>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</si>
  <si>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</si>
  <si>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</si>
  <si>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</si>
  <si>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</si>
  <si>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</si>
  <si>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</si>
  <si>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</si>
  <si>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</si>
  <si>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</si>
  <si>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</si>
  <si>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</si>
  <si>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</si>
  <si>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</si>
  <si>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</si>
  <si>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</si>
  <si>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</si>
  <si>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</si>
  <si>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</si>
  <si>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</si>
  <si>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</si>
  <si>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</si>
  <si>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</si>
  <si>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</si>
  <si>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</si>
  <si>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</si>
  <si>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</si>
  <si>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</si>
  <si>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</si>
  <si>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</si>
  <si>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</si>
  <si>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</si>
  <si>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</si>
  <si>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</si>
  <si>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</si>
  <si>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</si>
  <si>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</si>
  <si>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</si>
  <si>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</si>
  <si>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</si>
  <si>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</si>
  <si>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</si>
  <si>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</si>
  <si>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</si>
  <si>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</si>
  <si>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</si>
  <si>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</si>
  <si>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</si>
  <si>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</si>
  <si>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</si>
  <si>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</si>
  <si>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</si>
  <si>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</si>
  <si>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</si>
  <si>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</si>
  <si>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</si>
  <si>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</si>
  <si>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</si>
  <si>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</si>
  <si>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</si>
  <si>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</si>
  <si>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</si>
  <si>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</si>
  <si>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</si>
  <si>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</si>
  <si>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</si>
  <si>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</si>
  <si>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</si>
  <si>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</si>
  <si>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</si>
  <si>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</si>
  <si>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</si>
  <si>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</si>
  <si>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</si>
  <si>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</si>
  <si>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</si>
  <si>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</si>
  <si>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</si>
  <si>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</si>
  <si>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</si>
  <si>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</si>
  <si>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</si>
  <si>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</si>
  <si>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</si>
  <si>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</si>
  <si>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</si>
  <si>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</si>
  <si>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</si>
  <si>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</si>
  <si>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</si>
  <si>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</si>
  <si>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</si>
  <si>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</si>
  <si>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</si>
  <si>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</si>
  <si>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</si>
  <si>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</si>
  <si>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</si>
  <si>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</si>
  <si>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</si>
  <si>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</si>
  <si>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</si>
  <si>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</si>
  <si>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</si>
  <si>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</si>
  <si>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</si>
  <si>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</si>
  <si>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</si>
  <si>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</si>
  <si>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</si>
  <si>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</si>
  <si>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</si>
  <si>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</si>
  <si>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</si>
  <si>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</si>
  <si>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</si>
  <si>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</si>
  <si>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</si>
  <si>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</si>
  <si>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</si>
  <si>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</si>
  <si>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</si>
  <si>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</si>
  <si>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</si>
  <si>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</si>
  <si>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</si>
  <si>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</si>
  <si>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</si>
  <si>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</si>
  <si>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</si>
  <si>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</si>
  <si>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</si>
  <si>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</si>
  <si>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</si>
  <si>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</si>
  <si>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</si>
  <si>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</si>
  <si>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</si>
  <si>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</si>
  <si>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</si>
  <si>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</si>
  <si>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</si>
  <si>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</si>
  <si>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</si>
  <si>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</si>
  <si>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</si>
  <si>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</si>
  <si>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</si>
  <si>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</si>
  <si>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</si>
  <si>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</si>
  <si>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</si>
  <si>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</si>
  <si>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</si>
  <si>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</si>
  <si>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</si>
  <si>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</si>
  <si>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</si>
  <si>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</si>
  <si>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</si>
  <si>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</si>
  <si>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</si>
  <si>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</si>
  <si>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</si>
  <si>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</si>
  <si>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</si>
  <si>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</si>
  <si>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</si>
  <si>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</si>
  <si>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</si>
  <si>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</si>
  <si>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</si>
  <si>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</si>
  <si>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</si>
  <si>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</si>
  <si>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</si>
  <si>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</si>
  <si>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</si>
  <si>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</si>
  <si>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</si>
  <si>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</si>
  <si>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</si>
  <si>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</si>
  <si>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</si>
  <si>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</si>
  <si>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</si>
  <si>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</si>
  <si>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</si>
  <si>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</si>
  <si>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</si>
  <si>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</si>
  <si>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</si>
  <si>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</si>
  <si>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</si>
  <si>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</si>
  <si>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</si>
  <si>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</si>
  <si>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</si>
  <si>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</si>
  <si>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</si>
  <si>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</si>
  <si>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</si>
  <si>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</si>
  <si>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</si>
  <si>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</si>
  <si>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</si>
  <si>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</si>
  <si>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</si>
  <si>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</si>
  <si>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</si>
  <si>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</si>
  <si>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</si>
  <si>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</si>
  <si>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</si>
  <si>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</si>
  <si>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</si>
  <si>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</si>
  <si>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</si>
  <si>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</si>
  <si>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</si>
  <si>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</si>
  <si>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</si>
  <si>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</si>
  <si>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</si>
  <si>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</si>
  <si>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</si>
  <si>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</si>
  <si>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</si>
  <si>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</si>
  <si>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</si>
  <si>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</si>
  <si>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</si>
  <si>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</si>
  <si>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</si>
  <si>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</si>
  <si>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</si>
  <si>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</si>
  <si>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</si>
  <si>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</si>
  <si>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</si>
  <si>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</si>
  <si>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</si>
  <si>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</si>
  <si>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</si>
  <si>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</si>
  <si>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</si>
  <si>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</si>
  <si>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</si>
  <si>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</si>
  <si>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</si>
  <si>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</si>
  <si>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</si>
  <si>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</si>
  <si>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</si>
  <si>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</si>
  <si>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</si>
  <si>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</si>
  <si>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</si>
  <si>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</si>
  <si>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</si>
  <si>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</si>
  <si>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</si>
  <si>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</si>
  <si>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</si>
  <si>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</si>
  <si>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</si>
  <si>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</si>
  <si>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</si>
  <si>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</si>
  <si>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</si>
  <si>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</si>
  <si>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</si>
  <si>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</si>
  <si>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</si>
  <si>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</si>
  <si>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</si>
  <si>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</si>
  <si>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</si>
  <si>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</si>
  <si>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</si>
  <si>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</si>
  <si>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</si>
  <si>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</si>
  <si>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</si>
  <si>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</si>
  <si>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</si>
  <si>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</si>
  <si>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</si>
  <si>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</si>
  <si>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</si>
  <si>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</si>
  <si>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</si>
  <si>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</si>
  <si>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</si>
  <si>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</si>
  <si>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</si>
  <si>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</si>
  <si>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</si>
  <si>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</si>
  <si>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</si>
  <si>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</si>
  <si>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</si>
  <si>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</si>
  <si>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</si>
  <si>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</si>
  <si>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</si>
  <si>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</si>
  <si>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</si>
  <si>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</si>
  <si>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</si>
  <si>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</si>
  <si>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</si>
  <si>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</si>
  <si>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</si>
  <si>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</si>
  <si>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</si>
  <si>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</si>
  <si>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</si>
  <si>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</si>
  <si>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</si>
  <si>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</si>
  <si>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</si>
  <si>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</si>
  <si>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</si>
  <si>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</si>
  <si>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</si>
  <si>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</si>
  <si>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</si>
  <si>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</si>
  <si>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</si>
  <si>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</si>
  <si>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</si>
  <si>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</si>
  <si>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</si>
  <si>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</si>
  <si>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</si>
  <si>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</si>
  <si>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</si>
  <si>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</si>
  <si>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</si>
  <si>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</si>
  <si>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</si>
  <si>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</si>
  <si>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</si>
  <si>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</si>
  <si>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</si>
  <si>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</si>
  <si>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</si>
  <si>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</si>
  <si>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</si>
  <si>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</si>
  <si>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</si>
  <si>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</si>
  <si>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</si>
  <si>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</si>
  <si>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</si>
  <si>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</si>
  <si>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</si>
  <si>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</si>
  <si>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</si>
  <si>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</si>
  <si>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</si>
  <si>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</si>
  <si>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</si>
  <si>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</si>
  <si>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</si>
  <si>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</si>
  <si>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</si>
  <si>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</si>
  <si>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</si>
  <si>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</si>
  <si>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</si>
  <si>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</si>
  <si>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</si>
  <si>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</si>
  <si>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</si>
  <si>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</si>
  <si>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</si>
  <si>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</si>
  <si>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</si>
  <si>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</si>
  <si>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</si>
  <si>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</si>
  <si>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</si>
  <si>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</si>
  <si>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</si>
  <si>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</si>
  <si>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</si>
  <si>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</si>
  <si>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</si>
  <si>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</si>
  <si>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</si>
  <si>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</si>
  <si>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</si>
  <si>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</si>
  <si>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</si>
  <si>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</si>
  <si>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</si>
  <si>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</si>
  <si>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</si>
  <si>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</si>
  <si>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</si>
  <si>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</si>
  <si>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</si>
  <si>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</si>
  <si>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</si>
  <si>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</si>
  <si>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</si>
  <si>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</si>
  <si>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</si>
  <si>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</si>
  <si>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</si>
  <si>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</si>
  <si>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</si>
  <si>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</si>
  <si>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</si>
  <si>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</si>
  <si>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</si>
  <si>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</si>
  <si>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</si>
  <si>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</si>
  <si>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</si>
  <si>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</si>
  <si>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</si>
  <si>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</si>
  <si>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</si>
  <si>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</si>
  <si>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</si>
  <si>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</si>
  <si>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</si>
  <si>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</si>
  <si>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</si>
  <si>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</si>
  <si>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</si>
  <si>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</si>
  <si>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</si>
  <si>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</si>
  <si>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</si>
  <si>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</si>
  <si>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</si>
  <si>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</si>
  <si>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</si>
  <si>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</si>
  <si>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</si>
  <si>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</si>
  <si>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</si>
  <si>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</si>
  <si>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</si>
  <si>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</si>
  <si>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</si>
  <si>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</si>
  <si>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</si>
  <si>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</si>
  <si>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</si>
  <si>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</si>
  <si>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</si>
  <si>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</si>
  <si>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</si>
  <si>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</si>
  <si>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</si>
  <si>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</si>
  <si>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</si>
  <si>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</si>
  <si>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</si>
  <si>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</si>
  <si>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</si>
  <si>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</si>
  <si>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</si>
  <si>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</si>
  <si>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</si>
  <si>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</si>
  <si>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</si>
  <si>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</si>
  <si>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</si>
  <si>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</si>
  <si>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</si>
  <si>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</si>
  <si>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</si>
  <si>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</si>
  <si>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</si>
  <si>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</si>
  <si>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</si>
  <si>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</si>
  <si>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</si>
  <si>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</si>
  <si>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</si>
  <si>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</si>
  <si>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</si>
  <si>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</si>
  <si>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</si>
  <si>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</si>
  <si>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</si>
  <si>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</si>
  <si>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</si>
  <si>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</si>
  <si>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</si>
  <si>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</si>
  <si>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</si>
  <si>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</si>
  <si>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</si>
  <si>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</si>
  <si>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</si>
  <si>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</si>
  <si>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</si>
  <si>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</si>
  <si>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</si>
  <si>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</si>
  <si>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</si>
  <si>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</si>
  <si>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</si>
  <si>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</si>
  <si>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</si>
  <si>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</si>
  <si>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</si>
  <si>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</si>
  <si>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</si>
  <si>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</si>
  <si>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</si>
  <si>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</si>
  <si>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</si>
  <si>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</si>
  <si>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</si>
  <si>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</si>
  <si>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</si>
  <si>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</si>
  <si>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</si>
  <si>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</si>
  <si>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</si>
  <si>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</si>
  <si>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</si>
  <si>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</si>
  <si>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</si>
  <si>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</si>
  <si>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</si>
  <si>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</si>
  <si>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</si>
  <si>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</si>
  <si>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</si>
  <si>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</si>
  <si>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</si>
  <si>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</si>
  <si>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</si>
  <si>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</si>
  <si>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</si>
  <si>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</si>
  <si>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</si>
  <si>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</si>
  <si>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</si>
  <si>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</si>
  <si>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</si>
  <si>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</si>
  <si>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</si>
  <si>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</si>
  <si>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</si>
  <si>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</si>
  <si>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</si>
  <si>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</si>
  <si>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</si>
  <si>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</si>
  <si>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</si>
  <si>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</si>
  <si>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</si>
  <si>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</si>
  <si>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</si>
  <si>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</si>
  <si>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</si>
  <si>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</si>
  <si>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</si>
  <si>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</si>
  <si>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</si>
  <si>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</si>
  <si>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</si>
  <si>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</si>
  <si>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</si>
  <si>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</si>
  <si>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</si>
  <si>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</si>
  <si>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</si>
  <si>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</si>
  <si>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</si>
  <si>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</si>
  <si>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</si>
  <si>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</si>
  <si>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</si>
  <si>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</si>
  <si>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</si>
  <si>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</si>
  <si>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</si>
  <si>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</si>
  <si>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</si>
  <si>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</si>
  <si>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</si>
  <si>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</si>
  <si>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</si>
  <si>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</si>
  <si>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</si>
  <si>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</si>
  <si>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</si>
  <si>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</si>
  <si>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</si>
  <si>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</si>
  <si>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</si>
  <si>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</si>
  <si>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</si>
  <si>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</si>
  <si>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</si>
  <si>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</si>
  <si>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</si>
  <si>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</si>
  <si>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</si>
  <si>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</si>
  <si>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</si>
  <si>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</si>
  <si>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</si>
  <si>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</si>
  <si>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</si>
  <si>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</si>
  <si>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</si>
  <si>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</si>
  <si>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</si>
  <si>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</si>
  <si>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</si>
  <si>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</si>
  <si>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</si>
  <si>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</si>
  <si>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</si>
  <si>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</si>
  <si>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</si>
  <si>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</si>
  <si>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</si>
  <si>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</si>
  <si>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</si>
  <si>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</si>
  <si>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</si>
  <si>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</si>
  <si>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</si>
  <si>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</si>
  <si>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</si>
  <si>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</si>
  <si>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</si>
  <si>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</si>
  <si>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</si>
  <si>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</si>
  <si>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</si>
  <si>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</si>
  <si>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</si>
  <si>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</si>
  <si>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</si>
  <si>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</si>
  <si>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</si>
  <si>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</si>
  <si>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</si>
  <si>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</si>
  <si>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</si>
  <si>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</si>
  <si>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</si>
  <si>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</si>
  <si>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</si>
  <si>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</si>
  <si>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</si>
  <si>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</si>
  <si>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</si>
  <si>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</si>
  <si>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</si>
  <si>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</si>
  <si>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</si>
  <si>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</si>
  <si>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</si>
  <si>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</si>
  <si>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</si>
  <si>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</si>
  <si>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</si>
  <si>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</si>
  <si>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</si>
  <si>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</si>
  <si>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</si>
  <si>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</si>
  <si>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</si>
  <si>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</si>
  <si>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</si>
  <si>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</si>
  <si>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</si>
  <si>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</si>
  <si>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</si>
  <si>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</si>
  <si>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</si>
  <si>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</si>
  <si>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</si>
  <si>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</si>
  <si>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</si>
  <si>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</si>
  <si>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</si>
  <si>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</si>
  <si>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</si>
  <si>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</si>
  <si>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</si>
  <si>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</si>
  <si>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</si>
  <si>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</si>
  <si>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</si>
  <si>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</si>
  <si>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</si>
  <si>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</si>
  <si>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</si>
  <si>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</si>
  <si>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</si>
  <si>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</si>
  <si>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</si>
  <si>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</si>
  <si>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</si>
  <si>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</si>
  <si>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</si>
  <si>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</si>
  <si>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</si>
  <si>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</si>
  <si>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</si>
  <si>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</si>
  <si>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</si>
  <si>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</si>
  <si>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</si>
  <si>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</si>
  <si>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</si>
  <si>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</si>
  <si>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</si>
  <si>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</si>
  <si>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</si>
  <si>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</si>
  <si>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</si>
  <si>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</si>
  <si>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</si>
  <si>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</si>
  <si>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</si>
  <si>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</si>
  <si>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</si>
  <si>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</si>
  <si>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</si>
  <si>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</si>
  <si>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</si>
  <si>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</si>
  <si>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</si>
  <si>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</si>
  <si>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</si>
  <si>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</si>
  <si>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</si>
  <si>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</si>
  <si>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</si>
  <si>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</si>
  <si>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</si>
  <si>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</si>
  <si>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</si>
  <si>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</si>
  <si>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</si>
  <si>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</si>
  <si>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</si>
  <si>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</si>
  <si>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</si>
  <si>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</si>
  <si>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</si>
  <si>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</si>
  <si>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</si>
  <si>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</si>
  <si>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</si>
  <si>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</si>
  <si>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</si>
  <si>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</si>
  <si>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</si>
  <si>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</si>
  <si>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</si>
  <si>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</si>
  <si>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</si>
  <si>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</si>
  <si>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</si>
  <si>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</si>
  <si>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</si>
  <si>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</si>
  <si>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</si>
  <si>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</si>
  <si>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</si>
  <si>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</si>
  <si>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</si>
  <si>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</si>
  <si>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</si>
  <si>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</si>
  <si>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</si>
  <si>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</si>
  <si>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</si>
  <si>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</si>
  <si>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</si>
  <si>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</si>
  <si>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</si>
  <si>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</si>
  <si>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</si>
  <si>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</si>
  <si>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</si>
  <si>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</si>
  <si>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</si>
  <si>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</si>
  <si>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</si>
  <si>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</si>
  <si>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</si>
  <si>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</si>
  <si>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</si>
  <si>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</si>
  <si>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</si>
  <si>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</si>
  <si>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</si>
  <si>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</si>
  <si>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</si>
  <si>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</si>
  <si>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</si>
  <si>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</si>
  <si>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</si>
  <si>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</si>
  <si>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</si>
  <si>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</si>
  <si>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</si>
  <si>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</si>
  <si>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</si>
  <si>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</si>
  <si>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</si>
  <si>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</si>
  <si>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</si>
  <si>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</si>
  <si>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</si>
  <si>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</si>
  <si>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</si>
  <si>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</si>
  <si>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</si>
  <si>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</si>
  <si>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</si>
  <si>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</si>
  <si>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</si>
  <si>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</si>
  <si>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</si>
  <si>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</si>
  <si>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</si>
  <si>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</si>
  <si>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</si>
  <si>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</si>
  <si>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</si>
  <si>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</si>
  <si>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</si>
  <si>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</si>
  <si>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</si>
  <si>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</si>
  <si>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</si>
  <si>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</si>
  <si>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</si>
  <si>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</si>
  <si>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</si>
  <si>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</si>
  <si>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</si>
  <si>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</si>
  <si>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</si>
  <si>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</si>
  <si>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</si>
  <si>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</si>
  <si>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</si>
  <si>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</si>
  <si>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</si>
  <si>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</si>
  <si>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</si>
  <si>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</si>
  <si>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</si>
  <si>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</si>
  <si>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</si>
  <si>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</si>
  <si>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</si>
  <si>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</si>
  <si>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</si>
  <si>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</si>
  <si>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</si>
  <si>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</si>
  <si>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</si>
  <si>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</si>
  <si>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</si>
  <si>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</si>
  <si>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</si>
  <si>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</si>
  <si>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</si>
  <si>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</si>
  <si>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</si>
  <si>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</si>
  <si>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</si>
  <si>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</si>
  <si>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</si>
  <si>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</si>
  <si>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</si>
  <si>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</si>
  <si>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</si>
  <si>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</si>
  <si>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</si>
  <si>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</si>
  <si>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</si>
  <si>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</si>
  <si>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</si>
  <si>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</si>
  <si>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</si>
  <si>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</si>
  <si>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</si>
  <si>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</si>
  <si>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</si>
  <si>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</si>
  <si>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</si>
  <si>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</si>
  <si>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</si>
  <si>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</si>
  <si>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</si>
  <si>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</si>
  <si>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</si>
  <si>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</si>
  <si>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</si>
  <si>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</si>
  <si>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</si>
  <si>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</si>
  <si>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</si>
  <si>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</si>
  <si>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</si>
  <si>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</si>
  <si>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</si>
  <si>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</si>
  <si>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</si>
  <si>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</si>
  <si>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</si>
  <si>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</si>
  <si>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</si>
  <si>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</si>
  <si>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</si>
  <si>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</si>
  <si>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</si>
  <si>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</si>
  <si>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</si>
  <si>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</si>
  <si>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</si>
  <si>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</si>
  <si>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</si>
  <si>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</si>
  <si>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</si>
  <si>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</si>
  <si>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</si>
  <si>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</si>
  <si>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</si>
  <si>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</si>
  <si>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</si>
  <si>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</si>
  <si>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</si>
  <si>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</si>
  <si>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</si>
  <si>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</si>
  <si>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</si>
  <si>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</si>
  <si>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</si>
  <si>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</si>
  <si>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</si>
  <si>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</si>
  <si>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</si>
  <si>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</si>
  <si>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</si>
  <si>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</si>
  <si>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</si>
  <si>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</si>
  <si>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</si>
  <si>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</si>
  <si>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</si>
  <si>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</si>
  <si>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</si>
  <si>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</si>
  <si>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</si>
  <si>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</si>
  <si>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</si>
  <si>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</si>
  <si>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</si>
  <si>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</si>
  <si>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</si>
  <si>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</si>
  <si>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</si>
  <si>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</si>
  <si>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</si>
  <si>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</si>
  <si>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</si>
  <si>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</si>
  <si>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</si>
  <si>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</si>
  <si>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</si>
  <si>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</si>
  <si>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</si>
  <si>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</si>
  <si>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</si>
  <si>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</si>
  <si>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</si>
  <si>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</si>
  <si>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</si>
  <si>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</si>
  <si>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</si>
  <si>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</si>
  <si>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</si>
  <si>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</si>
  <si>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</si>
  <si>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</si>
  <si>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</si>
  <si>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</si>
  <si>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</si>
  <si>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</si>
  <si>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</si>
  <si>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</si>
  <si>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</si>
  <si>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</si>
  <si>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</si>
  <si>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</si>
  <si>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</si>
  <si>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</si>
  <si>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</si>
  <si>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</si>
  <si>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</si>
  <si>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</si>
  <si>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</si>
  <si>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</si>
  <si>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</si>
  <si>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</si>
  <si>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</si>
  <si>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</si>
  <si>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</si>
  <si>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</si>
  <si>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</si>
  <si>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</si>
  <si>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</si>
  <si>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</si>
  <si>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</si>
  <si>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</si>
  <si>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</si>
  <si>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</si>
  <si>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</si>
  <si>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</si>
  <si>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</si>
  <si>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</si>
  <si>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</si>
  <si>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</si>
  <si>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</si>
  <si>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</si>
  <si>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</si>
  <si>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</si>
  <si>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</si>
  <si>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</si>
  <si>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</si>
  <si>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</si>
  <si>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</si>
  <si>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</si>
  <si>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</si>
  <si>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</si>
  <si>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</si>
  <si>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</si>
  <si>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</si>
  <si>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</si>
  <si>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</si>
  <si>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</si>
  <si>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</si>
  <si>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</si>
  <si>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</si>
  <si>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</si>
  <si>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</si>
  <si>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</si>
  <si>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</si>
  <si>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</si>
  <si>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</si>
  <si>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</si>
  <si>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</si>
  <si>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</si>
  <si>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</si>
  <si>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</si>
  <si>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</si>
  <si>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</si>
  <si>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</si>
  <si>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</si>
  <si>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</si>
  <si>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</si>
  <si>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</si>
  <si>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</si>
  <si>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</si>
  <si>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</si>
  <si>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</si>
  <si>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</si>
  <si>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</si>
  <si>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</si>
  <si>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</si>
  <si>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</si>
  <si>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</si>
  <si>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</si>
  <si>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</si>
  <si>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</si>
  <si>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</si>
  <si>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</si>
  <si>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</si>
  <si>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</si>
  <si>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</si>
  <si>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</si>
  <si>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</si>
  <si>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</si>
  <si>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</si>
  <si>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</si>
  <si>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</si>
  <si>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</si>
  <si>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</si>
  <si>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</si>
  <si>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</si>
  <si>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</si>
  <si>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</si>
  <si>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</si>
  <si>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</si>
  <si>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</si>
  <si>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</si>
  <si>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</si>
  <si>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</si>
  <si>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</si>
  <si>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</si>
  <si>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</si>
  <si>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</si>
  <si>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</si>
  <si>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</si>
  <si>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</si>
  <si>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</si>
  <si>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</si>
  <si>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</si>
  <si>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</si>
  <si>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</si>
  <si>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</si>
  <si>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</si>
  <si>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</si>
  <si>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</si>
  <si>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</si>
  <si>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</si>
  <si>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</si>
  <si>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</si>
  <si>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</si>
  <si>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</si>
  <si>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</si>
  <si>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</si>
  <si>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</si>
  <si>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</si>
  <si>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</si>
  <si>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</si>
  <si>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</si>
  <si>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</si>
  <si>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</si>
  <si>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</si>
  <si>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</si>
  <si>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</si>
  <si>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</si>
  <si>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</si>
  <si>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</si>
  <si>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</si>
  <si>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</si>
  <si>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</si>
  <si>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</si>
  <si>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</si>
  <si>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</si>
  <si>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</si>
  <si>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</si>
  <si>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</si>
  <si>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</si>
  <si>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</si>
  <si>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</si>
  <si>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</si>
  <si>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</si>
  <si>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</si>
  <si>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</si>
  <si>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</si>
  <si>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</si>
  <si>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</si>
  <si>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</si>
  <si>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</si>
  <si>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</si>
  <si>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</si>
  <si>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</si>
  <si>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</si>
  <si>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</si>
  <si>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</si>
  <si>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</si>
  <si>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</si>
  <si>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</si>
  <si>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</si>
  <si>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</si>
  <si>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</si>
  <si>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</si>
  <si>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</si>
  <si>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</si>
  <si>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</si>
  <si>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</si>
  <si>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</si>
  <si>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</si>
  <si>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</si>
  <si>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</si>
  <si>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</si>
  <si>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</si>
  <si>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</si>
  <si>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</si>
  <si>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</si>
  <si>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</si>
  <si>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</si>
  <si>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</si>
  <si>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</si>
  <si>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</si>
  <si>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</si>
  <si>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</si>
  <si>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</si>
  <si>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</si>
  <si>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</si>
  <si>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</si>
  <si>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</si>
  <si>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</si>
  <si>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</si>
  <si>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</si>
  <si>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</si>
  <si>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</si>
  <si>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</si>
  <si>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</si>
  <si>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</si>
  <si>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</si>
  <si>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</si>
  <si>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</si>
  <si>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</si>
  <si>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</si>
  <si>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</si>
  <si>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</si>
  <si>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</si>
  <si>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</si>
  <si>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</si>
  <si>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</si>
  <si>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</si>
  <si>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</si>
  <si>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</si>
  <si>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</si>
  <si>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</si>
  <si>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</si>
  <si>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</si>
  <si>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</si>
  <si>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</si>
  <si>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</si>
  <si>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</si>
  <si>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</si>
  <si>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</si>
  <si>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</si>
  <si>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</si>
  <si>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</si>
  <si>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</si>
  <si>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</si>
  <si>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</si>
  <si>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</si>
  <si>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</si>
  <si>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</si>
  <si>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</si>
  <si>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</si>
  <si>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</si>
  <si>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</si>
  <si>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</si>
  <si>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</si>
  <si>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</si>
  <si>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</si>
  <si>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</si>
  <si>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</si>
  <si>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</si>
  <si>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</si>
  <si>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</si>
  <si>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</si>
  <si>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</si>
  <si>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</si>
  <si>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</si>
  <si>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</si>
  <si>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</si>
  <si>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</si>
  <si>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</si>
  <si>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</si>
  <si>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</si>
  <si>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</si>
  <si>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</si>
  <si>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</si>
  <si>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</si>
  <si>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</si>
  <si>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</si>
  <si>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</si>
  <si>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</si>
  <si>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</si>
  <si>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</si>
  <si>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</si>
  <si>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</si>
  <si>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</si>
  <si>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</si>
  <si>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</si>
  <si>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</si>
  <si>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</si>
  <si>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</si>
  <si>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</si>
  <si>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</si>
  <si>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</si>
  <si>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</si>
  <si>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</si>
  <si>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</si>
  <si>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</si>
  <si>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</si>
  <si>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</si>
  <si>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</si>
  <si>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</si>
  <si>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</si>
  <si>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</si>
  <si>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</si>
  <si>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</si>
  <si>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</si>
  <si>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</si>
  <si>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</si>
  <si>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</si>
  <si>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</si>
  <si>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</si>
  <si>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</si>
  <si>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</si>
  <si>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</si>
  <si>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</si>
  <si>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</si>
  <si>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</si>
  <si>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</si>
  <si>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</si>
  <si>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</si>
  <si>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</si>
  <si>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</si>
  <si>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</si>
  <si>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</si>
  <si>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</si>
  <si>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</si>
  <si>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</si>
  <si>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</si>
  <si>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</si>
  <si>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</si>
  <si>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</si>
  <si>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</si>
  <si>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</si>
  <si>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</si>
  <si>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</si>
  <si>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</si>
  <si>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</si>
  <si>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</si>
  <si>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</si>
  <si>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</si>
  <si>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</si>
  <si>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</si>
  <si>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</si>
  <si>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</si>
  <si>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</si>
  <si>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</si>
  <si>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</si>
  <si>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</si>
  <si>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</si>
  <si>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</si>
  <si>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</si>
  <si>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</si>
  <si>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</si>
  <si>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</si>
  <si>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</si>
  <si>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</si>
  <si>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</si>
  <si>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</si>
  <si>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</si>
  <si>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</si>
  <si>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</si>
  <si>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</si>
  <si>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</si>
  <si>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</si>
  <si>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</si>
  <si>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</si>
  <si>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</si>
  <si>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</si>
  <si>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</si>
  <si>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</si>
  <si>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</si>
  <si>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</si>
  <si>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</si>
  <si>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</si>
  <si>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</si>
  <si>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</si>
  <si>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</si>
  <si>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</si>
  <si>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</si>
  <si>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</si>
  <si>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</si>
  <si>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</si>
  <si>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</si>
  <si>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</si>
  <si>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</si>
  <si>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</si>
  <si>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</si>
  <si>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</si>
  <si>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</si>
  <si>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</si>
  <si>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</si>
  <si>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</si>
  <si>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</si>
  <si>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</si>
  <si>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</si>
  <si>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</si>
  <si>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</si>
  <si>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</si>
  <si>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</si>
  <si>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</si>
  <si>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</si>
  <si>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</si>
  <si>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</si>
  <si>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</si>
  <si>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</si>
  <si>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</si>
  <si>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</si>
  <si>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</si>
  <si>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</si>
  <si>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</si>
  <si>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</si>
  <si>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</si>
  <si>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</si>
  <si>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</si>
  <si>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</si>
  <si>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</si>
  <si>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</si>
  <si>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</si>
  <si>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</si>
  <si>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</si>
  <si>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</si>
  <si>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</si>
  <si>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</si>
  <si>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</si>
  <si>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</si>
  <si>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</si>
  <si>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</si>
  <si>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</si>
  <si>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</si>
  <si>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</si>
  <si>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</si>
  <si>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</si>
  <si>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</si>
  <si>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</si>
  <si>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</si>
  <si>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</si>
  <si>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</si>
  <si>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</si>
  <si>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</si>
  <si>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</si>
  <si>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</si>
  <si>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</si>
  <si>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</si>
  <si>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</si>
  <si>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</si>
  <si>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</si>
  <si>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</si>
  <si>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</si>
  <si>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</si>
  <si>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</si>
  <si>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</si>
  <si>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</si>
  <si>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</si>
  <si>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</si>
  <si>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</si>
  <si>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</si>
  <si>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</si>
  <si>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</si>
  <si>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</si>
  <si>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</si>
  <si>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</si>
  <si>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</si>
  <si>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</si>
  <si>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</si>
  <si>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</si>
  <si>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</si>
  <si>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</si>
  <si>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</si>
  <si>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</si>
  <si>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</si>
  <si>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</si>
  <si>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</si>
  <si>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</si>
  <si>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</si>
  <si>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</si>
  <si>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</si>
  <si>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</si>
  <si>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</si>
  <si>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</si>
  <si>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</si>
  <si>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</si>
  <si>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</si>
  <si>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</si>
  <si>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</si>
  <si>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</si>
  <si>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</si>
  <si>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</si>
  <si>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</si>
  <si>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</si>
  <si>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</si>
  <si>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</si>
  <si>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</si>
  <si>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</si>
  <si>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</si>
  <si>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</si>
  <si>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</si>
  <si>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</si>
  <si>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</si>
  <si>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</si>
  <si>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</si>
  <si>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</si>
  <si>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</si>
  <si>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</si>
  <si>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</si>
  <si>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</si>
  <si>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</si>
  <si>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</si>
  <si>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</si>
  <si>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</si>
  <si>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</si>
  <si>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</si>
  <si>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</si>
  <si>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</si>
  <si>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</si>
  <si>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</si>
  <si>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</si>
  <si>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</si>
  <si>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</si>
  <si>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</si>
  <si>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</si>
  <si>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</si>
  <si>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</si>
  <si>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</si>
  <si>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</si>
  <si>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</si>
  <si>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</si>
  <si>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</si>
  <si>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</si>
  <si>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</si>
  <si>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</si>
  <si>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</si>
  <si>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</si>
  <si>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</si>
  <si>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</si>
  <si>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</si>
  <si>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</si>
  <si>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</si>
  <si>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</si>
  <si>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</si>
  <si>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</si>
  <si>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</si>
  <si>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</si>
  <si>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</si>
  <si>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</si>
  <si>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</si>
  <si>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</si>
  <si>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</si>
  <si>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</si>
  <si>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</si>
  <si>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</si>
  <si>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</si>
  <si>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</si>
  <si>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</si>
  <si>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</si>
  <si>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</si>
  <si>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</si>
  <si>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</si>
  <si>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</si>
  <si>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</si>
  <si>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</si>
  <si>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</si>
  <si>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</si>
  <si>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</si>
  <si>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</si>
  <si>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</si>
  <si>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</si>
  <si>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</si>
  <si>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</si>
  <si>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</si>
  <si>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</si>
  <si>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</si>
  <si>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</si>
  <si>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</si>
  <si>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</si>
  <si>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</si>
  <si>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</si>
  <si>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</si>
  <si>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</si>
  <si>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</si>
  <si>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</si>
  <si>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</si>
  <si>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</si>
  <si>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</si>
  <si>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</si>
  <si>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</si>
  <si>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</si>
  <si>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</si>
  <si>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</si>
  <si>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</si>
  <si>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</si>
  <si>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</si>
  <si>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</si>
  <si>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</si>
  <si>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</si>
  <si>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</si>
  <si>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</si>
  <si>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</si>
  <si>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</si>
  <si>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</si>
  <si>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</si>
  <si>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</si>
  <si>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</si>
  <si>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</si>
  <si>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</si>
  <si>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</si>
  <si>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</si>
  <si>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</si>
  <si>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</si>
  <si>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</si>
  <si>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</si>
  <si>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</si>
  <si>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</si>
  <si>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</si>
  <si>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</si>
  <si>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</si>
  <si>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</si>
  <si>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</si>
  <si>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</si>
  <si>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</si>
  <si>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</si>
  <si>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</si>
  <si>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</si>
  <si>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</si>
  <si>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</si>
  <si>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</si>
  <si>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</si>
  <si>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</si>
  <si>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</si>
  <si>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</si>
  <si>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</si>
  <si>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</si>
  <si>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</si>
  <si>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</si>
  <si>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</si>
  <si>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</si>
  <si>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</si>
  <si>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</si>
  <si>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</si>
  <si>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</si>
  <si>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</si>
  <si>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</si>
  <si>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</si>
  <si>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</si>
  <si>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</si>
  <si>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</si>
  <si>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</si>
  <si>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</si>
  <si>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</si>
  <si>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</si>
  <si>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</si>
  <si>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</si>
  <si>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</si>
  <si>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</si>
  <si>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</si>
  <si>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</si>
  <si>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</si>
  <si>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</si>
  <si>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</si>
  <si>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</si>
  <si>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</si>
  <si>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</si>
  <si>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</si>
  <si>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</si>
  <si>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</si>
  <si>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</si>
  <si>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</si>
  <si>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</si>
  <si>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</si>
  <si>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</si>
  <si>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</si>
  <si>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</si>
  <si>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</si>
  <si>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</si>
  <si>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</si>
  <si>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</si>
  <si>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</si>
  <si>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</si>
  <si>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</si>
  <si>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</si>
  <si>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</si>
  <si>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</si>
  <si>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</si>
  <si>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</si>
  <si>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</si>
  <si>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</si>
  <si>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</si>
  <si>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</si>
  <si>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</si>
  <si>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</si>
  <si>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</si>
  <si>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</si>
  <si>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</si>
  <si>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</si>
  <si>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</si>
  <si>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</si>
  <si>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</si>
  <si>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</si>
  <si>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</si>
  <si>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</si>
  <si>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</si>
  <si>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</si>
  <si>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</si>
  <si>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</si>
  <si>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</si>
  <si>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</si>
  <si>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</si>
  <si>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</si>
  <si>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</si>
  <si>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</si>
  <si>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</si>
  <si>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</si>
  <si>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</si>
  <si>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</si>
  <si>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</si>
  <si>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</si>
  <si>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</si>
  <si>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</si>
  <si>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</si>
  <si>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</si>
  <si>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</si>
  <si>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</si>
  <si>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</si>
  <si>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</si>
  <si>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</si>
  <si>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</si>
  <si>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</si>
  <si>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</si>
  <si>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</si>
  <si>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</si>
  <si>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</si>
  <si>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</si>
  <si>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</si>
  <si>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</si>
  <si>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</si>
  <si>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</si>
  <si>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</si>
  <si>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</si>
  <si>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</si>
  <si>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</si>
  <si>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</si>
  <si>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</si>
  <si>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</si>
  <si>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</si>
  <si>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</si>
  <si>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</si>
  <si>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</si>
  <si>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</si>
  <si>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</si>
  <si>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</si>
  <si>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</si>
  <si>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</si>
  <si>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</si>
  <si>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</si>
  <si>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</si>
  <si>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</si>
  <si>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</si>
  <si>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</si>
  <si>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</si>
  <si>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</si>
  <si>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</si>
  <si>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</si>
  <si>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</si>
  <si>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</si>
  <si>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</si>
  <si>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</si>
  <si>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</si>
  <si>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</si>
  <si>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</si>
  <si>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</si>
  <si>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</si>
  <si>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</si>
  <si>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</si>
  <si>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</si>
  <si>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</si>
  <si>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</si>
  <si>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</si>
  <si>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</si>
  <si>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</si>
  <si>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</si>
  <si>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</si>
  <si>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</si>
  <si>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</si>
  <si>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</si>
  <si>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</si>
  <si>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</si>
  <si>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</si>
  <si>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</si>
  <si>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</si>
  <si>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</si>
  <si>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</si>
  <si>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</si>
  <si>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</si>
  <si>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</si>
  <si>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</si>
  <si>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</si>
  <si>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</si>
  <si>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</si>
  <si>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</si>
  <si>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</si>
  <si>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</si>
  <si>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</si>
  <si>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</si>
  <si>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</si>
  <si>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</si>
  <si>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</si>
  <si>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</si>
  <si>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</si>
  <si>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</si>
  <si>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</si>
  <si>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</si>
  <si>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</si>
  <si>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</si>
  <si>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</si>
  <si>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</si>
  <si>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</si>
  <si>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</si>
  <si>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</si>
  <si>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</si>
  <si>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</si>
  <si>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</si>
  <si>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</si>
  <si>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</si>
  <si>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</si>
  <si>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</si>
  <si>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</si>
  <si>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</si>
  <si>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</si>
  <si>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</si>
  <si>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</si>
  <si>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</si>
  <si>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</si>
  <si>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</si>
  <si>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</si>
  <si>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</si>
  <si>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</si>
  <si>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</si>
  <si>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</si>
  <si>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</si>
  <si>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</si>
  <si>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</si>
  <si>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</si>
  <si>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</si>
  <si>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</si>
  <si>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</si>
  <si>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</si>
  <si>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</si>
  <si>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</si>
  <si>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</si>
  <si>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</si>
  <si>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</si>
  <si>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</si>
  <si>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</si>
  <si>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</si>
  <si>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</si>
  <si>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</si>
  <si>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</si>
  <si>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</si>
  <si>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</si>
  <si>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</si>
  <si>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</si>
  <si>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</si>
  <si>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</si>
  <si>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</si>
  <si>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</si>
  <si>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</si>
  <si>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</si>
  <si>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</si>
  <si>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</si>
  <si>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</si>
  <si>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</si>
  <si>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</si>
  <si>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</si>
  <si>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</si>
  <si>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</si>
  <si>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</si>
  <si>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</si>
  <si>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</si>
  <si>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</si>
  <si>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</si>
  <si>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</si>
  <si>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</si>
  <si>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</si>
  <si>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</si>
  <si>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</si>
  <si>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</si>
  <si>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</si>
  <si>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</si>
  <si>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</si>
  <si>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</si>
  <si>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</si>
  <si>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</si>
  <si>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</si>
  <si>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</si>
  <si>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</si>
  <si>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</si>
  <si>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</si>
  <si>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</si>
  <si>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</si>
  <si>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</si>
  <si>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</si>
  <si>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</si>
  <si>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</si>
  <si>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</si>
  <si>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</si>
  <si>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</si>
  <si>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</si>
  <si>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</si>
  <si>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</si>
  <si>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</si>
  <si>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</si>
  <si>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</si>
  <si>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</si>
  <si>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</si>
  <si>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</si>
  <si>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</si>
  <si>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</si>
  <si>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</si>
  <si>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</si>
  <si>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</si>
  <si>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</si>
  <si>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</si>
  <si>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</si>
  <si>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</si>
  <si>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</si>
  <si>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</si>
  <si>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</si>
  <si>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</si>
  <si>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</si>
  <si>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</si>
  <si>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</si>
  <si>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</si>
  <si>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</si>
  <si>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</si>
  <si>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</si>
  <si>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</si>
  <si>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</si>
  <si>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</si>
  <si>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</si>
  <si>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</si>
  <si>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</si>
  <si>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</si>
  <si>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</si>
  <si>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</si>
  <si>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</si>
  <si>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</si>
  <si>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</si>
  <si>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</si>
  <si>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</si>
  <si>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</si>
  <si>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</si>
  <si>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</si>
  <si>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</si>
  <si>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</si>
  <si>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</si>
  <si>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</si>
  <si>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</si>
  <si>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</si>
  <si>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</si>
  <si>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</si>
  <si>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</si>
  <si>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</si>
  <si>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</si>
  <si>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</si>
  <si>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</si>
  <si>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</si>
  <si>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</si>
  <si>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</si>
  <si>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</si>
  <si>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</si>
  <si>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</si>
  <si>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</si>
  <si>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</si>
  <si>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</si>
  <si>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</si>
  <si>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</si>
  <si>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</si>
  <si>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</si>
  <si>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</si>
  <si>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</si>
  <si>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</si>
  <si>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</si>
  <si>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</si>
  <si>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</si>
  <si>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</si>
  <si>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</si>
  <si>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</si>
  <si>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</si>
  <si>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</si>
  <si>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</si>
  <si>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</si>
  <si>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</si>
  <si>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</si>
  <si>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</si>
  <si>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</si>
  <si>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</si>
  <si>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</si>
  <si>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</si>
  <si>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</si>
  <si>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</si>
  <si>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</si>
  <si>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</si>
  <si>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</si>
  <si>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</si>
  <si>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</si>
  <si>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</si>
  <si>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</si>
  <si>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</si>
  <si>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</si>
  <si>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</si>
  <si>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</si>
  <si>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</si>
  <si>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</si>
  <si>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</si>
  <si>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</si>
  <si>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</si>
  <si>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</si>
  <si>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</si>
  <si>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</si>
  <si>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</si>
  <si>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</si>
  <si>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</si>
  <si>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</si>
  <si>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</si>
  <si>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</si>
  <si>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</si>
  <si>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</si>
  <si>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</si>
  <si>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</si>
  <si>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</si>
  <si>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</si>
  <si>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</si>
  <si>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</si>
  <si>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</si>
  <si>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</si>
  <si>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</si>
  <si>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</si>
  <si>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</si>
  <si>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</si>
  <si>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</si>
  <si>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</si>
  <si>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</si>
  <si>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</si>
  <si>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</si>
  <si>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</si>
  <si>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</si>
  <si>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</si>
  <si>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</si>
  <si>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</si>
  <si>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</si>
  <si>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</si>
  <si>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</si>
  <si>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</si>
  <si>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</si>
  <si>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</si>
  <si>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</si>
  <si>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</si>
  <si>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</si>
  <si>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</si>
  <si>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</si>
  <si>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</si>
  <si>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</si>
  <si>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</si>
  <si>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</si>
  <si>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</si>
  <si>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</si>
  <si>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</si>
  <si>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</si>
  <si>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</si>
  <si>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</si>
  <si>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</si>
  <si>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</si>
  <si>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</si>
  <si>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</si>
  <si>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</si>
  <si>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</si>
  <si>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</si>
  <si>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</si>
  <si>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</si>
  <si>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</si>
  <si>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</si>
  <si>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</si>
  <si>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</si>
  <si>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</si>
  <si>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</si>
  <si>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</si>
  <si>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</si>
  <si>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</si>
  <si>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</si>
  <si>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</si>
  <si>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</si>
  <si>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</si>
  <si>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</si>
  <si>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</si>
  <si>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</si>
  <si>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</si>
  <si>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</si>
  <si>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</si>
  <si>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</si>
  <si>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</si>
  <si>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</si>
  <si>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</si>
  <si>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</si>
  <si>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</si>
  <si>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</si>
  <si>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</si>
  <si>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</si>
  <si>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</si>
  <si>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</si>
  <si>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</si>
  <si>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</si>
  <si>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</si>
  <si>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</si>
  <si>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</si>
  <si>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</si>
  <si>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</si>
  <si>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</si>
  <si>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</si>
  <si>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</si>
  <si>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</si>
  <si>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</si>
  <si>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</si>
  <si>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</si>
  <si>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</si>
  <si>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</si>
  <si>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</si>
  <si>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</si>
  <si>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</si>
  <si>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</si>
  <si>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</si>
  <si>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</si>
  <si>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</si>
  <si>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</si>
  <si>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</si>
  <si>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</si>
  <si>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</si>
  <si>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</si>
  <si>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</si>
  <si>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</si>
  <si>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</si>
  <si>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</si>
  <si>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</si>
  <si>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</si>
  <si>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</si>
  <si>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</si>
  <si>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</si>
  <si>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</si>
  <si>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</si>
  <si>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</si>
  <si>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</si>
  <si>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</si>
  <si>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</si>
  <si>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</si>
  <si>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</si>
  <si>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</si>
  <si>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</si>
  <si>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</si>
  <si>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</si>
  <si>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</si>
  <si>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</si>
  <si>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</si>
  <si>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</si>
  <si>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</si>
  <si>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</si>
  <si>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</si>
  <si>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</si>
  <si>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</si>
  <si>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</si>
  <si>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</si>
  <si>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</si>
  <si>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</si>
  <si>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</si>
  <si>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</si>
  <si>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</si>
  <si>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</si>
  <si>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</si>
  <si>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</si>
  <si>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</si>
  <si>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</si>
  <si>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</si>
  <si>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</si>
  <si>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</si>
  <si>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</si>
  <si>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</si>
  <si>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</si>
  <si>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</si>
  <si>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</si>
  <si>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</si>
  <si>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</si>
  <si>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</si>
  <si>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</si>
  <si>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</si>
  <si>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</si>
  <si>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</si>
  <si>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</si>
  <si>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</si>
  <si>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</si>
  <si>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</si>
  <si>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</si>
  <si>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</si>
  <si>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</si>
  <si>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</si>
  <si>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</si>
  <si>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</si>
  <si>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</si>
  <si>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</si>
  <si>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</si>
  <si>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</si>
  <si>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</si>
  <si>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</si>
  <si>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</si>
  <si>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</si>
  <si>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</si>
  <si>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</si>
  <si>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</si>
  <si>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</si>
  <si>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</si>
  <si>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</si>
  <si>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</si>
  <si>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</si>
  <si>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</si>
  <si>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</si>
  <si>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</si>
  <si>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</si>
  <si>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</si>
  <si>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</si>
  <si>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</si>
  <si>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</si>
  <si>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</si>
  <si>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</si>
  <si>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</si>
  <si>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</si>
  <si>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</si>
  <si>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</si>
  <si>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</si>
  <si>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</si>
  <si>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</si>
  <si>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</si>
  <si>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</si>
  <si>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</si>
  <si>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</si>
  <si>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</si>
  <si>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</si>
  <si>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</si>
  <si>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</si>
  <si>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</si>
  <si>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</si>
  <si>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</si>
  <si>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</si>
  <si>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</si>
  <si>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</si>
  <si>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</si>
  <si>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</si>
  <si>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</si>
  <si>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</si>
  <si>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</si>
  <si>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</si>
  <si>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</si>
  <si>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</si>
  <si>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</si>
  <si>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</si>
  <si>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</si>
  <si>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</si>
  <si>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</si>
  <si>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</si>
  <si>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</si>
  <si>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</si>
  <si>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</si>
  <si>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</si>
  <si>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</si>
  <si>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</si>
  <si>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</si>
  <si>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</si>
  <si>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</si>
  <si>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</si>
  <si>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</si>
  <si>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</si>
  <si>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</si>
  <si>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</si>
  <si>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</si>
  <si>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</si>
  <si>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</si>
  <si>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</si>
  <si>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</si>
  <si>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</si>
  <si>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</si>
  <si>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</si>
  <si>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</si>
  <si>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</si>
  <si>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</si>
  <si>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</si>
  <si>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</si>
  <si>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</si>
  <si>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</si>
  <si>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</si>
  <si>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</si>
  <si>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</si>
  <si>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</si>
  <si>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</si>
  <si>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</si>
  <si>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</si>
  <si>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</si>
  <si>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</si>
  <si>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</si>
  <si>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</si>
  <si>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</si>
  <si>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</si>
  <si>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</si>
  <si>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</si>
  <si>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</si>
  <si>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</si>
  <si>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</si>
  <si>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</si>
  <si>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</si>
  <si>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</si>
  <si>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</si>
  <si>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</si>
  <si>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</si>
  <si>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</si>
  <si>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</si>
  <si>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</si>
  <si>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</si>
  <si>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</si>
  <si>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</si>
  <si>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</si>
  <si>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</si>
  <si>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</si>
  <si>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</si>
  <si>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</si>
  <si>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</si>
  <si>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</si>
  <si>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</si>
  <si>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</si>
  <si>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</si>
  <si>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</si>
  <si>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</si>
  <si>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</si>
  <si>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</si>
  <si>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</si>
  <si>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</si>
  <si>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</si>
  <si>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</si>
  <si>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</si>
  <si>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</si>
  <si>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</si>
  <si>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</si>
  <si>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</si>
  <si>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</si>
  <si>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</si>
  <si>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</si>
  <si>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</si>
  <si>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</si>
  <si>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</si>
  <si>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</si>
  <si>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</si>
  <si>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</si>
  <si>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</si>
  <si>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</si>
  <si>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</si>
  <si>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</si>
  <si>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</si>
  <si>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</si>
  <si>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</si>
  <si>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</si>
  <si>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</si>
  <si>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</si>
  <si>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</si>
  <si>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</si>
  <si>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</si>
  <si>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</si>
  <si>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</si>
  <si>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</si>
  <si>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</si>
  <si>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</si>
  <si>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</si>
  <si>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</si>
  <si>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</si>
  <si>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</si>
  <si>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</si>
  <si>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</si>
  <si>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</si>
  <si>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</si>
  <si>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</si>
  <si>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</si>
  <si>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</si>
  <si>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</si>
  <si>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</si>
  <si>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</si>
  <si>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</si>
  <si>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</si>
  <si>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</si>
  <si>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</si>
  <si>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</si>
  <si>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</si>
  <si>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</si>
  <si>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</si>
  <si>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</si>
  <si>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</si>
  <si>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</si>
  <si>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</si>
  <si>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</si>
  <si>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</si>
  <si>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</si>
  <si>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</si>
  <si>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</si>
  <si>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</si>
  <si>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</si>
  <si>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</si>
  <si>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</si>
  <si>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</si>
  <si>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</si>
  <si>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</si>
  <si>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</si>
  <si>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</si>
  <si>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</si>
  <si>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</si>
  <si>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</si>
  <si>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</si>
  <si>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</si>
  <si>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</si>
  <si>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</si>
  <si>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</si>
  <si>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</si>
  <si>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</si>
  <si>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</si>
  <si>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</si>
  <si>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</si>
  <si>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</si>
  <si>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</si>
  <si>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</si>
  <si>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</si>
  <si>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</si>
  <si>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</si>
  <si>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</si>
  <si>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</si>
  <si>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</si>
  <si>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</si>
  <si>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</si>
  <si>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</si>
  <si>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</si>
  <si>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</si>
  <si>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</si>
  <si>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</si>
  <si>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</si>
  <si>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</si>
  <si>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</si>
  <si>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</si>
  <si>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</si>
  <si>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</si>
  <si>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</si>
  <si>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</si>
  <si>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</si>
  <si>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</si>
  <si>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</si>
  <si>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</si>
  <si>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</si>
  <si>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</si>
  <si>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</si>
  <si>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</si>
  <si>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</si>
  <si>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</si>
  <si>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</si>
  <si>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</si>
  <si>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</si>
  <si>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</si>
  <si>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</si>
  <si>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</si>
  <si>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</si>
  <si>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</si>
  <si>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</si>
  <si>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</si>
  <si>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</si>
  <si>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</si>
  <si>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</si>
  <si>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</si>
  <si>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</si>
  <si>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</si>
  <si>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</si>
  <si>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</si>
  <si>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</si>
  <si>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</si>
  <si>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</si>
  <si>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</si>
  <si>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</si>
  <si>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</si>
  <si>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</si>
  <si>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</si>
  <si>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</si>
  <si>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</si>
  <si>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</si>
  <si>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</si>
  <si>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</si>
  <si>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</si>
  <si>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</si>
  <si>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</si>
  <si>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</si>
  <si>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</si>
  <si>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</si>
  <si>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</si>
  <si>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</si>
  <si>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</si>
  <si>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</si>
  <si>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</si>
  <si>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</si>
  <si>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</si>
  <si>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</si>
  <si>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</si>
  <si>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</si>
  <si>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</si>
  <si>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</si>
  <si>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</si>
  <si>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</si>
  <si>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</si>
  <si>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</si>
  <si>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</si>
  <si>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</si>
  <si>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</si>
  <si>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</si>
  <si>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</si>
  <si>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</si>
  <si>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</si>
  <si>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</si>
  <si>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</si>
  <si>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</si>
  <si>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</si>
  <si>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</si>
  <si>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</si>
  <si>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</si>
  <si>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</si>
  <si>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</si>
  <si>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</si>
  <si>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</si>
  <si>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</si>
  <si>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</si>
  <si>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</si>
  <si>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</si>
  <si>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</si>
  <si>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</si>
  <si>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</si>
  <si>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</si>
  <si>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</si>
  <si>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</si>
  <si>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</si>
  <si>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</si>
  <si>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</si>
  <si>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</si>
  <si>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</si>
  <si>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</si>
  <si>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</si>
  <si>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</si>
  <si>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</si>
  <si>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</si>
  <si>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</si>
  <si>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</si>
  <si>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</si>
  <si>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</si>
  <si>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</si>
  <si>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</si>
  <si>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</si>
  <si>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</si>
  <si>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</si>
  <si>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</si>
  <si>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</si>
  <si>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</si>
  <si>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</si>
  <si>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</si>
  <si>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</si>
  <si>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</si>
  <si>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</si>
  <si>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</si>
  <si>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</si>
  <si>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</si>
  <si>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</si>
  <si>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</si>
  <si>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</si>
  <si>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</si>
  <si>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</si>
  <si>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</si>
  <si>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</si>
  <si>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</si>
  <si>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</si>
  <si>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</si>
  <si>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</si>
  <si>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</si>
  <si>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</si>
  <si>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</si>
  <si>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</si>
  <si>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</si>
  <si>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</si>
  <si>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</si>
  <si>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</si>
  <si>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</si>
  <si>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</si>
  <si>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</si>
  <si>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</si>
  <si>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</si>
  <si>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</si>
  <si>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</si>
  <si>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</si>
  <si>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</si>
  <si>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</si>
  <si>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</si>
  <si>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</si>
  <si>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</si>
  <si>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</si>
  <si>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</si>
  <si>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</si>
  <si>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</si>
  <si>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</si>
  <si>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</si>
  <si>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</si>
  <si>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</si>
  <si>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</si>
  <si>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</si>
  <si>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</si>
  <si>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</si>
  <si>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</si>
  <si>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</si>
  <si>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</si>
  <si>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</si>
  <si>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</si>
  <si>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</si>
  <si>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</si>
  <si>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</si>
  <si>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</si>
  <si>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</si>
  <si>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</si>
  <si>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</si>
  <si>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</si>
  <si>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</si>
  <si>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</si>
  <si>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</si>
  <si>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</si>
  <si>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</si>
  <si>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</si>
  <si>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</si>
  <si>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</si>
  <si>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</si>
  <si>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</si>
  <si>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</si>
  <si>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</si>
  <si>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</si>
  <si>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</si>
  <si>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</si>
  <si>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</si>
  <si>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</si>
  <si>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</si>
  <si>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</si>
  <si>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</si>
  <si>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</si>
  <si>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</si>
  <si>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</si>
  <si>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</si>
  <si>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</si>
  <si>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</si>
  <si>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</si>
  <si>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</si>
  <si>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</si>
  <si>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</si>
  <si>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</si>
  <si>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</si>
  <si>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</si>
  <si>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</si>
  <si>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</si>
  <si>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</si>
  <si>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</si>
  <si>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</si>
  <si>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</si>
  <si>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</si>
  <si>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</si>
  <si>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</si>
  <si>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</si>
  <si>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</si>
  <si>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</si>
  <si>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</si>
  <si>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</si>
  <si>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</si>
  <si>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</si>
  <si>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</si>
  <si>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</si>
  <si>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</si>
  <si>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</si>
  <si>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</si>
  <si>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</si>
  <si>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</si>
  <si>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</si>
  <si>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</si>
  <si>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</si>
  <si>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</si>
  <si>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</si>
  <si>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</si>
  <si>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</si>
  <si>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</si>
  <si>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</si>
  <si>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</si>
  <si>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</si>
  <si>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</si>
  <si>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</si>
  <si>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</si>
  <si>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</si>
  <si>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</si>
  <si>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</si>
  <si>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</si>
  <si>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</si>
  <si>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</si>
  <si>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</si>
  <si>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</si>
  <si>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</si>
  <si>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</si>
  <si>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</si>
  <si>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</si>
  <si>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</si>
  <si>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</si>
  <si>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</si>
  <si>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</si>
  <si>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</si>
  <si>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</si>
  <si>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</si>
  <si>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</si>
  <si>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</si>
  <si>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</si>
  <si>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</si>
  <si>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</si>
  <si>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</si>
  <si>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</si>
  <si>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</si>
  <si>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</si>
  <si>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</si>
  <si>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</si>
  <si>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</si>
  <si>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</si>
  <si>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</si>
  <si>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</si>
  <si>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</si>
  <si>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</si>
  <si>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</si>
  <si>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</si>
  <si>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</si>
  <si>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</si>
  <si>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</si>
  <si>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</si>
  <si>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</si>
  <si>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</si>
  <si>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</si>
  <si>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</si>
  <si>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</si>
  <si>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</si>
  <si>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</si>
  <si>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</si>
  <si>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</si>
  <si>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</si>
  <si>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</si>
  <si>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</si>
  <si>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</si>
  <si>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</si>
  <si>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</si>
  <si>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</si>
  <si>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</si>
  <si>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</si>
  <si>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</si>
  <si>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</si>
  <si>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</si>
  <si>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</si>
  <si>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</si>
  <si>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</si>
  <si>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</si>
  <si>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</si>
  <si>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</si>
  <si>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</si>
  <si>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</si>
  <si>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</si>
  <si>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</si>
  <si>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</si>
  <si>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</si>
  <si>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</si>
  <si>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</si>
  <si>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</si>
  <si>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</si>
  <si>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</si>
  <si>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</si>
  <si>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</si>
  <si>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</si>
  <si>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</si>
  <si>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</si>
  <si>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</si>
  <si>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</si>
  <si>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</si>
  <si>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</si>
  <si>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</si>
  <si>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</si>
  <si>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</si>
  <si>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</si>
  <si>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</si>
  <si>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</si>
  <si>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</si>
  <si>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</si>
  <si>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</si>
  <si>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</si>
  <si>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</si>
  <si>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</si>
  <si>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</si>
  <si>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</si>
  <si>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</si>
  <si>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</si>
  <si>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</si>
  <si>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</si>
  <si>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</si>
  <si>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</si>
  <si>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</si>
  <si>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</si>
  <si>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</si>
  <si>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</si>
  <si>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</si>
  <si>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</si>
  <si>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</si>
  <si>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</si>
  <si>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</si>
  <si>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</si>
  <si>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</si>
  <si>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</si>
  <si>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</si>
  <si>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</si>
  <si>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</si>
  <si>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</si>
  <si>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</si>
  <si>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</si>
  <si>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</si>
  <si>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</si>
  <si>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</si>
  <si>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</si>
  <si>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</si>
  <si>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</si>
  <si>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</si>
  <si>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</si>
  <si>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</si>
  <si>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</si>
  <si>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</si>
  <si>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</si>
  <si>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</si>
  <si>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</si>
  <si>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</si>
  <si>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</si>
  <si>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</si>
  <si>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</si>
  <si>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</si>
  <si>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</si>
  <si>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</si>
  <si>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</si>
  <si>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</si>
  <si>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</si>
  <si>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</si>
  <si>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</si>
  <si>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</si>
  <si>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</si>
  <si>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</si>
  <si>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</si>
  <si>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</si>
  <si>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</si>
  <si>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</si>
  <si>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</si>
  <si>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</si>
  <si>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</si>
  <si>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</si>
  <si>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</si>
  <si>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</si>
  <si>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</si>
  <si>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</si>
  <si>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</si>
  <si>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</si>
  <si>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</si>
  <si>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</si>
  <si>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</si>
  <si>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</si>
  <si>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</si>
  <si>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</si>
  <si>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</si>
  <si>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</si>
  <si>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</si>
  <si>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</si>
  <si>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</si>
  <si>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</si>
  <si>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</si>
  <si>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</si>
  <si>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</si>
  <si>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</si>
  <si>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</si>
  <si>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</si>
  <si>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</si>
  <si>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</si>
  <si>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</si>
  <si>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</si>
  <si>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</si>
  <si>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</si>
  <si>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</si>
  <si>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</si>
  <si>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</si>
  <si>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</si>
  <si>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</si>
  <si>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</si>
  <si>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</si>
  <si>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</si>
  <si>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</si>
  <si>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</si>
  <si>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</si>
  <si>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</si>
  <si>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</si>
  <si>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</si>
  <si>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</si>
  <si>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</si>
  <si>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</si>
  <si>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</si>
  <si>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</si>
  <si>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</si>
  <si>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</si>
  <si>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</si>
  <si>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</si>
  <si>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</si>
  <si>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</si>
  <si>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</si>
  <si>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</si>
  <si>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</si>
  <si>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</si>
  <si>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</si>
  <si>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</si>
  <si>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</si>
  <si>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</si>
  <si>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</si>
  <si>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</si>
  <si>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</si>
  <si>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</si>
  <si>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</si>
  <si>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</si>
  <si>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</si>
  <si>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</si>
  <si>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</si>
  <si>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</si>
  <si>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</si>
  <si>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</si>
  <si>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</si>
  <si>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</si>
  <si>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</si>
  <si>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</si>
  <si>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</si>
  <si>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</si>
  <si>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</si>
  <si>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</si>
  <si>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</si>
  <si>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</si>
  <si>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</si>
  <si>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</si>
  <si>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</si>
  <si>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</si>
  <si>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</si>
  <si>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</si>
  <si>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</si>
  <si>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</si>
  <si>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</si>
  <si>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</si>
  <si>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</si>
  <si>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</si>
  <si>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</si>
  <si>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</si>
  <si>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</si>
  <si>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</si>
  <si>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</si>
  <si>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</si>
  <si>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</si>
  <si>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</si>
  <si>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</si>
  <si>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</si>
  <si>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</si>
  <si>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</si>
  <si>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</si>
  <si>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</si>
  <si>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</si>
  <si>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</si>
  <si>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</si>
  <si>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</si>
  <si>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</si>
  <si>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</si>
  <si>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</si>
  <si>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</si>
  <si>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</si>
  <si>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</si>
  <si>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</si>
  <si>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</si>
  <si>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</si>
  <si>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</si>
  <si>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</si>
  <si>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</si>
  <si>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</si>
  <si>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</si>
  <si>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</si>
  <si>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</si>
  <si>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</si>
  <si>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</si>
  <si>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</si>
  <si>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</si>
  <si>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</si>
  <si>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</si>
  <si>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</si>
  <si>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</si>
  <si>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</si>
  <si>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</si>
  <si>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</si>
  <si>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</si>
  <si>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</si>
  <si>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</si>
  <si>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</si>
  <si>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</si>
  <si>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</si>
  <si>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</si>
  <si>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</si>
  <si>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</si>
  <si>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</si>
  <si>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</si>
  <si>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</si>
  <si>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</si>
  <si>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</si>
  <si>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</si>
  <si>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</si>
  <si>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</si>
  <si>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</si>
  <si>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</si>
  <si>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</si>
  <si>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</si>
  <si>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</si>
  <si>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</si>
  <si>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</si>
  <si>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</si>
  <si>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</si>
  <si>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</si>
  <si>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</si>
  <si>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</si>
  <si>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</si>
  <si>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</si>
  <si>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</si>
  <si>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</si>
  <si>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</si>
  <si>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</si>
  <si>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</si>
  <si>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</si>
  <si>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</si>
  <si>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</si>
  <si>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</si>
  <si>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</si>
  <si>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</si>
  <si>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</si>
  <si>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</si>
  <si>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</si>
  <si>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</si>
  <si>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</si>
  <si>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</si>
  <si>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</si>
  <si>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</si>
  <si>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</si>
  <si>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</si>
  <si>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</si>
  <si>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</si>
  <si>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</si>
  <si>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</si>
  <si>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</si>
  <si>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</si>
  <si>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</si>
  <si>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</si>
  <si>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</si>
  <si>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</si>
  <si>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</si>
  <si>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</si>
  <si>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</si>
  <si>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</si>
  <si>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</si>
  <si>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</si>
  <si>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</si>
  <si>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</si>
  <si>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</si>
  <si>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</si>
  <si>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</si>
  <si>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</si>
  <si>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</si>
  <si>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</si>
  <si>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</si>
  <si>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</si>
  <si>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</si>
  <si>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</si>
  <si>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</si>
  <si>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</si>
  <si>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</si>
  <si>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</si>
  <si>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</si>
  <si>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</si>
  <si>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</si>
  <si>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</si>
  <si>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</si>
  <si>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</si>
  <si>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</si>
  <si>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</si>
  <si>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</si>
  <si>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</si>
  <si>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</si>
  <si>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</si>
  <si>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</si>
  <si>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</si>
  <si>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</si>
  <si>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</si>
  <si>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</si>
  <si>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</si>
  <si>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</si>
  <si>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</si>
  <si>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</si>
  <si>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</si>
  <si>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</si>
  <si>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</si>
  <si>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</si>
  <si>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</si>
  <si>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</si>
  <si>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</si>
  <si>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</si>
  <si>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</si>
  <si>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</si>
  <si>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</si>
  <si>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</si>
  <si>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</si>
  <si>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</si>
  <si>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</si>
  <si>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</si>
  <si>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</si>
  <si>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</si>
  <si>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</si>
  <si>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</si>
  <si>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</si>
  <si>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</si>
  <si>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</si>
  <si>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</si>
  <si>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</si>
  <si>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</si>
  <si>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</si>
  <si>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</si>
  <si>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</si>
  <si>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</si>
  <si>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</si>
  <si>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</si>
  <si>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</si>
  <si>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</si>
  <si>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</si>
  <si>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</si>
  <si>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</si>
  <si>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</si>
  <si>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</si>
  <si>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</si>
  <si>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</si>
  <si>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</si>
  <si>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</si>
  <si>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</si>
  <si>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</si>
  <si>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</si>
  <si>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</si>
  <si>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</si>
  <si>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</si>
  <si>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</si>
  <si>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</si>
  <si>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</si>
  <si>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</si>
  <si>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</si>
  <si>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</si>
  <si>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</si>
  <si>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</si>
  <si>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</si>
  <si>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</si>
  <si>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</si>
  <si>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</si>
  <si>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</si>
  <si>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</si>
  <si>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</si>
  <si>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</si>
  <si>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</si>
  <si>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</si>
  <si>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</si>
  <si>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</si>
  <si>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</si>
  <si>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</si>
  <si>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</si>
  <si>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</si>
  <si>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</si>
  <si>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</si>
  <si>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</si>
  <si>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</si>
  <si>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</si>
  <si>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</si>
  <si>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</si>
  <si>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</si>
  <si>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</si>
  <si>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</si>
  <si>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</si>
  <si>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</si>
  <si>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</si>
  <si>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</si>
  <si>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</si>
  <si>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</si>
  <si>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</si>
  <si>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</si>
  <si>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</si>
  <si>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</si>
  <si>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</si>
  <si>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</si>
  <si>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</si>
  <si>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</si>
  <si>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</si>
  <si>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</si>
  <si>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</si>
  <si>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</si>
  <si>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</si>
  <si>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</si>
  <si>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</si>
  <si>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</si>
  <si>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</si>
  <si>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</si>
  <si>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</si>
  <si>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</si>
  <si>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</si>
  <si>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</si>
  <si>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</si>
  <si>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</si>
  <si>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</si>
  <si>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</si>
  <si>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</si>
  <si>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</si>
  <si>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</si>
  <si>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</si>
  <si>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</si>
  <si>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</si>
  <si>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</si>
  <si>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</si>
  <si>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</si>
  <si>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</si>
  <si>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</si>
  <si>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</si>
  <si>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</si>
  <si>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</si>
  <si>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</si>
  <si>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</si>
  <si>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</si>
  <si>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</si>
  <si>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</si>
  <si>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</si>
  <si>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</si>
  <si>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</si>
  <si>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</si>
  <si>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</si>
  <si>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</si>
  <si>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</si>
  <si>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</si>
  <si>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</si>
  <si>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</si>
  <si>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</si>
  <si>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</si>
  <si>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</si>
  <si>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</si>
  <si>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</si>
  <si>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</si>
  <si>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</si>
  <si>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</si>
  <si>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</si>
  <si>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</si>
  <si>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</si>
  <si>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</si>
  <si>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</si>
  <si>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</si>
  <si>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</si>
  <si>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</si>
  <si>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</si>
  <si>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</si>
  <si>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</si>
  <si>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</si>
  <si>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</si>
  <si>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</si>
  <si>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</si>
  <si>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</si>
  <si>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</si>
  <si>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</si>
  <si>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</si>
  <si>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</si>
  <si>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</si>
  <si>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</si>
  <si>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</si>
  <si>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</si>
  <si>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</si>
  <si>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</si>
  <si>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</si>
  <si>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</si>
  <si>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</si>
  <si>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</si>
  <si>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</si>
  <si>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</si>
  <si>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</si>
  <si>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</si>
  <si>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</si>
  <si>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</si>
  <si>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</si>
  <si>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</si>
  <si>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</si>
  <si>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</si>
  <si>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</si>
  <si>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</si>
  <si>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</si>
  <si>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</si>
  <si>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</si>
  <si>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</si>
  <si>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</si>
  <si>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</si>
  <si>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</si>
  <si>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</si>
  <si>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</si>
  <si>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</si>
  <si>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</si>
  <si>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</si>
  <si>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</si>
  <si>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</si>
  <si>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</si>
  <si>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</si>
  <si>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</si>
  <si>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</si>
  <si>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</si>
  <si>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</si>
  <si>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</si>
  <si>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</si>
  <si>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</si>
  <si>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</si>
  <si>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</si>
  <si>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</si>
  <si>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</si>
  <si>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</si>
  <si>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</si>
  <si>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</si>
  <si>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</si>
  <si>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</si>
  <si>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</si>
  <si>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</si>
  <si>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</si>
  <si>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</si>
  <si>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</si>
  <si>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</si>
  <si>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</si>
  <si>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</si>
  <si>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</si>
  <si>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</si>
  <si>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</si>
  <si>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</si>
  <si>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</si>
  <si>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</si>
  <si>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</si>
  <si>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</si>
  <si>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</si>
  <si>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</si>
  <si>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</si>
  <si>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</si>
  <si>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</si>
  <si>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</si>
  <si>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</si>
  <si>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</si>
  <si>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</si>
  <si>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</si>
  <si>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</si>
  <si>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</si>
  <si>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</si>
  <si>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</si>
  <si>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</si>
  <si>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</si>
  <si>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</si>
  <si>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</si>
  <si>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</si>
  <si>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</si>
  <si>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</si>
  <si>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</si>
  <si>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</si>
  <si>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</si>
  <si>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</si>
  <si>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</si>
  <si>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</si>
  <si>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</si>
  <si>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</si>
  <si>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</si>
  <si>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</si>
  <si>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</si>
  <si>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</si>
  <si>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</si>
  <si>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</si>
  <si>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</si>
  <si>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</si>
  <si>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</si>
  <si>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</si>
  <si>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</si>
  <si>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</si>
  <si>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</si>
  <si>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</si>
  <si>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</si>
  <si>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</si>
  <si>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</si>
  <si>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</si>
  <si>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</si>
  <si>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</si>
  <si>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</si>
  <si>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</si>
  <si>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</si>
  <si>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</si>
  <si>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</si>
  <si>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</si>
  <si>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</si>
  <si>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</si>
  <si>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</si>
  <si>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</si>
  <si>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</si>
  <si>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</si>
  <si>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</si>
  <si>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</si>
  <si>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</si>
  <si>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</si>
  <si>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</si>
  <si>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</si>
  <si>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</si>
  <si>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</si>
  <si>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</si>
  <si>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</si>
  <si>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</si>
  <si>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</si>
  <si>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</si>
  <si>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</si>
  <si>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</si>
  <si>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</si>
  <si>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</si>
  <si>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</si>
  <si>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</si>
  <si>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</si>
  <si>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</si>
  <si>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</si>
  <si>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</si>
  <si>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</si>
  <si>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</si>
  <si>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</si>
  <si>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</si>
  <si>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</si>
  <si>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</si>
  <si>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</si>
  <si>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</si>
  <si>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</si>
  <si>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</si>
  <si>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</si>
  <si>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</si>
  <si>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</si>
  <si>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</si>
  <si>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</si>
  <si>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</si>
  <si>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</si>
  <si>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</si>
  <si>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</si>
  <si>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</si>
  <si>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</si>
  <si>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</si>
  <si>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</si>
  <si>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</si>
  <si>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</si>
  <si>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</si>
  <si>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</si>
  <si>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</si>
  <si>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</si>
  <si>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</si>
  <si>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</si>
  <si>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</si>
  <si>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</si>
  <si>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</si>
  <si>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</si>
  <si>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</si>
  <si>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</si>
  <si>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</si>
  <si>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</si>
  <si>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</si>
  <si>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</si>
  <si>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</si>
  <si>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</si>
  <si>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</si>
  <si>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</si>
  <si>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</si>
  <si>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</si>
  <si>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</si>
  <si>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</si>
  <si>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</si>
  <si>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</si>
  <si>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</si>
  <si>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</si>
  <si>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</si>
  <si>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</si>
  <si>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</si>
  <si>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</si>
  <si>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</si>
  <si>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</si>
  <si>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</si>
  <si>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</si>
  <si>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</si>
  <si>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</si>
  <si>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</si>
  <si>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</si>
  <si>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</si>
  <si>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</si>
  <si>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</si>
  <si>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</si>
  <si>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</si>
  <si>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</si>
  <si>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</si>
  <si>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</si>
  <si>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</si>
  <si>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</si>
  <si>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</si>
  <si>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</si>
  <si>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</si>
  <si>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</si>
  <si>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</si>
  <si>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</si>
  <si>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</si>
  <si>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</si>
  <si>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</si>
  <si>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</si>
  <si>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</si>
  <si>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</si>
  <si>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</si>
  <si>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</si>
  <si>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</si>
  <si>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</si>
  <si>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</si>
  <si>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</si>
  <si>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</si>
  <si>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</si>
  <si>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</si>
  <si>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</si>
  <si>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</si>
  <si>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</si>
  <si>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</si>
  <si>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</si>
  <si>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</si>
  <si>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</si>
  <si>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</si>
  <si>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</si>
  <si>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</si>
  <si>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</si>
  <si>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</si>
  <si>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</si>
  <si>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</si>
  <si>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</si>
  <si>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</si>
  <si>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</si>
  <si>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</si>
  <si>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</si>
  <si>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</si>
  <si>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</si>
  <si>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</si>
  <si>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</si>
  <si>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</si>
  <si>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</si>
  <si>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</si>
  <si>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</si>
  <si>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</si>
  <si>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</si>
  <si>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</si>
  <si>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</si>
  <si>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</si>
  <si>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</si>
  <si>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</si>
  <si>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</si>
  <si>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</si>
  <si>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</si>
  <si>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</si>
  <si>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</si>
  <si>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</si>
  <si>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</si>
  <si>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</si>
  <si>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</si>
  <si>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</si>
  <si>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</si>
  <si>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</si>
  <si>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</si>
  <si>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</si>
  <si>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</si>
  <si>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</si>
  <si>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</si>
  <si>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</si>
  <si>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</si>
  <si>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</si>
  <si>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</si>
  <si>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</si>
  <si>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</si>
  <si>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</si>
  <si>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</si>
  <si>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</si>
  <si>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</si>
  <si>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</si>
  <si>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</si>
  <si>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</si>
  <si>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</si>
  <si>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</si>
  <si>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</si>
  <si>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</si>
  <si>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</si>
  <si>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</si>
  <si>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</si>
  <si>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</si>
  <si>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</si>
  <si>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</si>
  <si>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</si>
  <si>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</si>
  <si>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</si>
  <si>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</si>
  <si>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</si>
  <si>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</si>
  <si>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</si>
  <si>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</si>
  <si>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</si>
  <si>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</si>
  <si>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</si>
  <si>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</si>
  <si>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</si>
  <si>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</si>
  <si>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</si>
  <si>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</si>
  <si>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</si>
  <si>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</si>
  <si>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</si>
  <si>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</si>
  <si>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</si>
  <si>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</si>
  <si>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</si>
  <si>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</si>
  <si>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</si>
  <si>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</si>
  <si>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</si>
  <si>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</si>
  <si>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</si>
  <si>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</si>
  <si>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</si>
  <si>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</si>
  <si>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</si>
  <si>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</si>
  <si>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</si>
  <si>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</si>
  <si>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</si>
  <si>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</si>
  <si>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</si>
  <si>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</si>
  <si>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</si>
  <si>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</si>
  <si>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</si>
  <si>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</si>
  <si>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</si>
  <si>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</si>
  <si>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</si>
  <si>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</si>
  <si>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</si>
  <si>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</si>
  <si>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</si>
  <si>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</si>
  <si>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</si>
  <si>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</si>
  <si>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</si>
  <si>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</si>
  <si>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</si>
  <si>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</si>
  <si>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</si>
  <si>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</si>
  <si>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</si>
  <si>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</si>
  <si>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</si>
  <si>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</si>
  <si>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</si>
  <si>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</si>
  <si>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</si>
  <si>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</si>
  <si>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</si>
  <si>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</si>
  <si>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</si>
  <si>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</si>
  <si>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</si>
  <si>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</si>
  <si>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</si>
  <si>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</si>
  <si>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</si>
  <si>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</si>
  <si>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</si>
  <si>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</si>
  <si>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</si>
  <si>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</si>
  <si>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</si>
  <si>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</si>
  <si>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</si>
  <si>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</si>
  <si>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</si>
  <si>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</si>
  <si>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</si>
  <si>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</si>
  <si>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</si>
  <si>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</si>
  <si>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</si>
  <si>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</si>
  <si>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</si>
  <si>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</si>
  <si>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</si>
  <si>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</si>
  <si>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</si>
  <si>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</si>
  <si>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</si>
  <si>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</si>
  <si>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</si>
  <si>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</si>
  <si>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</si>
  <si>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</si>
  <si>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</si>
  <si>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</si>
  <si>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</si>
  <si>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</si>
  <si>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</si>
  <si>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</si>
  <si>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</si>
  <si>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</si>
  <si>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</si>
  <si>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</si>
  <si>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</si>
  <si>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</si>
  <si>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</si>
  <si>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</si>
  <si>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</si>
  <si>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</si>
  <si>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</si>
  <si>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</si>
  <si>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</si>
  <si>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</si>
  <si>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</si>
  <si>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</si>
  <si>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</si>
  <si>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</si>
  <si>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</si>
  <si>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</si>
  <si>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</si>
  <si>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</si>
  <si>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</si>
  <si>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</si>
  <si>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</si>
  <si>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</si>
  <si>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</si>
  <si>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</si>
  <si>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</si>
  <si>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</si>
  <si>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</si>
  <si>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</si>
  <si>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</si>
  <si>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</si>
  <si>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</si>
  <si>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</si>
  <si>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</si>
  <si>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</si>
  <si>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</si>
  <si>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</si>
  <si>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</si>
  <si>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</si>
  <si>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</si>
  <si>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</si>
  <si>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</si>
  <si>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</si>
  <si>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</si>
  <si>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</si>
  <si>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</si>
  <si>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</si>
  <si>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</si>
  <si>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</si>
  <si>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</si>
  <si>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</si>
  <si>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</si>
  <si>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</si>
  <si>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</si>
  <si>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</si>
  <si>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</si>
  <si>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</si>
  <si>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</si>
  <si>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</si>
  <si>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</si>
  <si>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</si>
  <si>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</si>
  <si>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</si>
  <si>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</si>
  <si>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</si>
  <si>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</si>
  <si>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</si>
  <si>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</si>
  <si>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</si>
  <si>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</si>
  <si>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</si>
  <si>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</si>
  <si>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</si>
  <si>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</si>
  <si>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</si>
  <si>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</si>
  <si>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</si>
  <si>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</si>
  <si>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</si>
  <si>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</si>
  <si>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</si>
  <si>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</si>
  <si>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</si>
  <si>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</si>
  <si>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</si>
  <si>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</si>
  <si>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</si>
  <si>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</si>
  <si>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</si>
  <si>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</si>
  <si>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</si>
  <si>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</si>
  <si>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</si>
  <si>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</si>
  <si>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</si>
  <si>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</si>
  <si>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</si>
  <si>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</si>
  <si>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</si>
  <si>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</si>
  <si>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</si>
  <si>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</si>
  <si>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</si>
  <si>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</si>
  <si>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</si>
  <si>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</si>
  <si>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</si>
  <si>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</si>
  <si>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</si>
  <si>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</si>
  <si>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</si>
  <si>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</si>
  <si>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</si>
  <si>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</si>
  <si>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</si>
  <si>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</si>
  <si>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</si>
  <si>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</si>
  <si>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</si>
  <si>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</si>
  <si>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</si>
  <si>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</si>
  <si>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</si>
  <si>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</si>
  <si>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</si>
  <si>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</si>
  <si>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</si>
  <si>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</si>
  <si>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</si>
  <si>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</si>
  <si>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</si>
  <si>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</si>
  <si>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</si>
  <si>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</si>
  <si>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</si>
  <si>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</si>
  <si>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</si>
  <si>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</si>
  <si>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</si>
  <si>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</si>
  <si>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</si>
  <si>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</si>
  <si>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</si>
  <si>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</si>
  <si>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</si>
  <si>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</si>
  <si>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</si>
  <si>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</si>
  <si>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</si>
  <si>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</si>
  <si>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</si>
  <si>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</si>
  <si>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</si>
  <si>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</si>
  <si>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</si>
  <si>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</si>
  <si>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</si>
  <si>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</si>
  <si>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</si>
  <si>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</si>
  <si>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</si>
  <si>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</si>
  <si>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</si>
  <si>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</si>
  <si>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</si>
  <si>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</si>
  <si>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</si>
  <si>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</si>
  <si>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</si>
  <si>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</si>
  <si>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</si>
  <si>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</si>
  <si>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</si>
  <si>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</si>
  <si>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</si>
  <si>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</si>
  <si>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</si>
  <si>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</si>
  <si>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</si>
  <si>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</si>
  <si>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</si>
  <si>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</si>
  <si>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</si>
  <si>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</si>
  <si>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</si>
  <si>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</si>
  <si>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</si>
  <si>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</si>
  <si>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</si>
  <si>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</si>
  <si>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</si>
  <si>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</si>
  <si>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</si>
  <si>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</si>
  <si>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</si>
  <si>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</si>
  <si>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</si>
  <si>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</si>
  <si>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</si>
  <si>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</si>
  <si>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</si>
  <si>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</si>
  <si>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</si>
  <si>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</si>
  <si>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</si>
  <si>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</si>
  <si>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</si>
  <si>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</si>
  <si>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</si>
  <si>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</si>
  <si>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</si>
  <si>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</si>
  <si>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</si>
  <si>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</si>
  <si>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</si>
  <si>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</si>
  <si>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</si>
  <si>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</si>
  <si>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</si>
  <si>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</si>
  <si>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</si>
  <si>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</si>
  <si>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</si>
  <si>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</si>
  <si>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</si>
  <si>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</si>
  <si>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</si>
  <si>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</si>
  <si>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</si>
  <si>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</si>
  <si>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</si>
  <si>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</si>
  <si>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</si>
  <si>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</si>
  <si>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</si>
  <si>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</si>
  <si>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</si>
  <si>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</si>
  <si>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</si>
  <si>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</si>
  <si>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</si>
  <si>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</si>
  <si>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</si>
  <si>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</si>
  <si>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</si>
  <si>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</si>
  <si>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</si>
  <si>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</si>
  <si>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</si>
  <si>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</si>
  <si>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</si>
  <si>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</si>
  <si>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</si>
  <si>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</si>
  <si>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</si>
  <si>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</si>
  <si>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</si>
  <si>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</si>
  <si>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</si>
  <si>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</si>
  <si>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</si>
  <si>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</si>
  <si>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</si>
  <si>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</si>
  <si>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</si>
  <si>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</si>
  <si>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</si>
  <si>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</si>
  <si>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</si>
  <si>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</si>
  <si>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</si>
  <si>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</si>
  <si>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</si>
  <si>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</si>
  <si>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</si>
  <si>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</si>
  <si>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</si>
  <si>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</si>
  <si>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</si>
  <si>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</si>
  <si>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</si>
  <si>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</si>
  <si>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</si>
  <si>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</si>
  <si>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</si>
  <si>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</si>
  <si>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</si>
  <si>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</si>
  <si>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</si>
  <si>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</si>
  <si>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</si>
  <si>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</si>
  <si>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</si>
  <si>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</si>
  <si>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</si>
  <si>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</si>
  <si>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</si>
  <si>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</si>
  <si>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</si>
  <si>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</si>
  <si>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</si>
  <si>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</si>
  <si>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</si>
  <si>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</si>
  <si>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</si>
  <si>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</si>
  <si>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</si>
  <si>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</si>
  <si>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</si>
  <si>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</si>
  <si>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</si>
  <si>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</si>
  <si>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</si>
  <si>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</si>
  <si>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</si>
  <si>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</si>
  <si>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</si>
  <si>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</si>
  <si>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</si>
  <si>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</si>
  <si>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</si>
  <si>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</si>
  <si>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</si>
  <si>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</si>
  <si>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</si>
  <si>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</si>
  <si>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</si>
  <si>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</si>
  <si>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</si>
  <si>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</si>
  <si>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</si>
  <si>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</si>
  <si>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</si>
  <si>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</si>
  <si>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</si>
  <si>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</si>
  <si>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</si>
  <si>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</si>
  <si>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</si>
  <si>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</si>
  <si>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</si>
  <si>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</si>
  <si>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</si>
  <si>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</si>
  <si>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</si>
  <si>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</si>
  <si>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</si>
  <si>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</si>
  <si>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</si>
  <si>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</si>
  <si>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</si>
  <si>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</si>
  <si>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</si>
  <si>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</si>
  <si>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</si>
  <si>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</si>
  <si>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</si>
  <si>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</si>
  <si>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</si>
  <si>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</si>
  <si>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</si>
  <si>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</si>
  <si>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</si>
  <si>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</si>
  <si>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</si>
  <si>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</si>
  <si>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</si>
  <si>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</si>
  <si>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</si>
  <si>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</si>
  <si>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</si>
  <si>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</si>
  <si>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</si>
  <si>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</si>
  <si>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</si>
  <si>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</si>
  <si>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</si>
  <si>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</si>
  <si>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</si>
  <si>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</si>
  <si>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</si>
  <si>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</si>
  <si>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</si>
  <si>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</si>
  <si>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</si>
  <si>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</si>
  <si>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</si>
  <si>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</si>
  <si>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</si>
  <si>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</si>
  <si>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</si>
  <si>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</si>
  <si>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</si>
  <si>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</si>
  <si>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</si>
  <si>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</si>
  <si>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</si>
  <si>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</si>
  <si>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</si>
  <si>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</si>
  <si>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</si>
  <si>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</si>
  <si>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</si>
  <si>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</si>
  <si>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</si>
  <si>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</si>
  <si>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</si>
  <si>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</si>
  <si>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</si>
  <si>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</si>
  <si>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</si>
  <si>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</si>
  <si>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</si>
  <si>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</si>
  <si>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</si>
  <si>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</si>
  <si>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</si>
  <si>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</si>
  <si>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</si>
  <si>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</si>
  <si>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</si>
  <si>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</si>
  <si>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</si>
  <si>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</si>
  <si>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</si>
  <si>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</si>
  <si>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</si>
  <si>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</si>
  <si>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</si>
  <si>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</si>
  <si>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</si>
  <si>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</si>
  <si>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</si>
  <si>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</si>
  <si>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</si>
  <si>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</si>
  <si>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</si>
  <si>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</si>
  <si>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</si>
  <si>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</si>
  <si>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</si>
  <si>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</si>
  <si>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</si>
  <si>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</si>
  <si>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</si>
  <si>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</si>
  <si>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</si>
  <si>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</si>
  <si>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</si>
  <si>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</si>
  <si>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</si>
  <si>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</si>
  <si>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</si>
  <si>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</si>
  <si>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</si>
  <si>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</si>
  <si>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</si>
  <si>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</si>
  <si>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</si>
  <si>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</si>
  <si>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</si>
  <si>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</si>
  <si>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</si>
  <si>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</si>
  <si>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</si>
  <si>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</si>
  <si>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</si>
  <si>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</si>
  <si>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</si>
  <si>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</si>
  <si>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</si>
  <si>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</si>
  <si>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</si>
  <si>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</si>
  <si>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</si>
  <si>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</si>
  <si>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</si>
  <si>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</si>
  <si>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</si>
  <si>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</si>
  <si>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</si>
  <si>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</si>
  <si>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</si>
  <si>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</si>
  <si>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</si>
  <si>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</si>
  <si>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</si>
  <si>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</si>
  <si>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</si>
  <si>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</si>
  <si>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</si>
  <si>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</si>
  <si>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</si>
  <si>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</si>
  <si>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</si>
  <si>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</si>
  <si>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</si>
  <si>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</si>
  <si>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</si>
  <si>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</si>
  <si>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</si>
  <si>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</si>
  <si>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</si>
  <si>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</si>
  <si>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</si>
  <si>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</si>
  <si>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</si>
  <si>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</si>
  <si>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</si>
  <si>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</si>
  <si>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</si>
  <si>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</si>
  <si>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</si>
  <si>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</si>
  <si>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</si>
  <si>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</si>
  <si>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</si>
  <si>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</si>
  <si>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</si>
  <si>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</si>
  <si>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</si>
  <si>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</si>
  <si>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</si>
  <si>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</si>
  <si>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</si>
  <si>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</si>
  <si>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</si>
  <si>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</si>
  <si>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</si>
  <si>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</si>
  <si>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</si>
  <si>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</si>
  <si>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</si>
  <si>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</si>
  <si>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</si>
  <si>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</si>
  <si>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</si>
  <si>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</si>
  <si>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</si>
  <si>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</si>
  <si>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</si>
  <si>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</si>
  <si>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</si>
  <si>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</si>
  <si>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</si>
  <si>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</si>
  <si>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</si>
  <si>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</si>
  <si>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</si>
  <si>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</si>
  <si>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</si>
  <si>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</si>
  <si>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</si>
  <si>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</si>
  <si>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</si>
  <si>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</si>
  <si>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</si>
  <si>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</si>
  <si>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</si>
  <si>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</si>
  <si>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</si>
  <si>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</si>
  <si>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</si>
  <si>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</si>
  <si>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</si>
  <si>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</si>
  <si>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</si>
  <si>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</si>
  <si>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</si>
  <si>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</si>
  <si>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</si>
  <si>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</si>
  <si>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</si>
  <si>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</si>
  <si>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</si>
  <si>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</si>
  <si>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</si>
  <si>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</si>
  <si>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</si>
  <si>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</si>
  <si>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</si>
  <si>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</si>
  <si>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</si>
  <si>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</si>
  <si>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</si>
  <si>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</si>
  <si>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</si>
  <si>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</si>
  <si>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</si>
  <si>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</si>
  <si>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</si>
  <si>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</si>
  <si>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</si>
  <si>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</si>
  <si>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</si>
  <si>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</si>
  <si>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</si>
  <si>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</si>
  <si>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</si>
  <si>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</si>
  <si>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</si>
  <si>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</si>
  <si>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</si>
  <si>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</si>
  <si>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</si>
  <si>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</si>
  <si>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</si>
  <si>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</si>
  <si>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</si>
  <si>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</si>
  <si>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</si>
  <si>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</si>
  <si>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</si>
  <si>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</si>
  <si>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</si>
  <si>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</si>
  <si>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</si>
  <si>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</si>
  <si>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</si>
  <si>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</si>
  <si>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</si>
  <si>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</si>
  <si>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</si>
  <si>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</si>
  <si>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</si>
  <si>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</si>
  <si>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</si>
  <si>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</si>
  <si>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</si>
  <si>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</si>
  <si>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</si>
  <si>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</si>
  <si>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</si>
  <si>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</si>
  <si>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</si>
  <si>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</si>
  <si>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</si>
  <si>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</si>
  <si>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</si>
  <si>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</si>
  <si>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</si>
  <si>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</si>
  <si>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</si>
  <si>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</si>
  <si>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</si>
  <si>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</si>
  <si>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</si>
  <si>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</si>
  <si>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</si>
  <si>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</si>
  <si>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</si>
  <si>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</si>
  <si>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</si>
  <si>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</si>
  <si>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</si>
  <si>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</si>
  <si>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</si>
  <si>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</si>
  <si>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</si>
  <si>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</si>
  <si>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</si>
  <si>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</si>
  <si>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</si>
  <si>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</si>
  <si>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</si>
  <si>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</si>
  <si>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</si>
  <si>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</si>
  <si>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</si>
  <si>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</si>
  <si>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</si>
  <si>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</si>
  <si>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</si>
  <si>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</si>
  <si>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</si>
  <si>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</si>
  <si>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</si>
  <si>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</si>
  <si>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</si>
  <si>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</si>
  <si>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</si>
  <si>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</si>
  <si>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</si>
  <si>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</si>
  <si>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</si>
  <si>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</si>
  <si>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</si>
  <si>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</si>
  <si>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</si>
  <si>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</si>
  <si>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</si>
  <si>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</si>
  <si>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</si>
  <si>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</si>
  <si>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</si>
  <si>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</si>
  <si>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</si>
  <si>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</si>
  <si>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</si>
  <si>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</si>
  <si>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</si>
  <si>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</si>
  <si>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</si>
  <si>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</si>
  <si>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</si>
  <si>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</si>
  <si>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</si>
  <si>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</si>
  <si>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</si>
  <si>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</si>
  <si>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</si>
  <si>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</si>
  <si>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</si>
  <si>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</si>
  <si>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</si>
  <si>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</si>
  <si>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</si>
  <si>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</si>
  <si>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</si>
  <si>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</si>
  <si>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</si>
  <si>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</si>
  <si>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</si>
  <si>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</si>
  <si>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</si>
  <si>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</si>
  <si>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</si>
  <si>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</si>
  <si>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</si>
  <si>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</si>
  <si>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</si>
  <si>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</si>
  <si>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</si>
  <si>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</si>
  <si>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</si>
  <si>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</si>
  <si>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</si>
  <si>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</si>
  <si>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</si>
  <si>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</si>
  <si>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</si>
  <si>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</si>
  <si>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</si>
  <si>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</si>
  <si>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</si>
  <si>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</si>
  <si>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</si>
  <si>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</si>
  <si>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</si>
  <si>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</si>
  <si>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</si>
  <si>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</si>
  <si>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</si>
  <si>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</si>
  <si>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</si>
  <si>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</si>
  <si>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</si>
  <si>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</si>
  <si>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</si>
  <si>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</si>
  <si>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</si>
  <si>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</si>
  <si>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</si>
  <si>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</si>
  <si>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</si>
  <si>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</si>
  <si>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</si>
  <si>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</si>
  <si>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</si>
  <si>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</si>
  <si>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</si>
  <si>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</si>
  <si>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</si>
  <si>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</si>
  <si>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</si>
  <si>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</si>
  <si>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</si>
  <si>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</si>
  <si>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</si>
  <si>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</si>
  <si>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</si>
  <si>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</si>
  <si>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</si>
  <si>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</si>
  <si>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</si>
  <si>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</si>
  <si>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</si>
  <si>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</si>
  <si>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</si>
  <si>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</si>
  <si>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</si>
  <si>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</si>
  <si>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</si>
  <si>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</si>
  <si>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</si>
  <si>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</si>
  <si>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</si>
  <si>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</si>
  <si>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</si>
  <si>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</si>
  <si>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</si>
  <si>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</si>
  <si>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</si>
  <si>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</si>
  <si>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</si>
  <si>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</si>
  <si>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</si>
  <si>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</si>
  <si>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</si>
  <si>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</si>
  <si>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</si>
  <si>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</si>
  <si>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</si>
  <si>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</si>
  <si>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</si>
  <si>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</si>
  <si>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</si>
  <si>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</si>
  <si>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</si>
  <si>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</si>
  <si>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</si>
  <si>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</si>
  <si>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</si>
  <si>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</si>
  <si>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</si>
  <si>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</si>
  <si>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</si>
  <si>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</si>
  <si>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</si>
  <si>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</si>
  <si>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</si>
  <si>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</si>
  <si>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</si>
  <si>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</si>
  <si>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</si>
  <si>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</si>
  <si>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</si>
  <si>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</si>
  <si>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</si>
  <si>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</si>
  <si>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</si>
  <si>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</si>
  <si>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</si>
  <si>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</si>
  <si>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</si>
  <si>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</si>
  <si>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</si>
  <si>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</si>
  <si>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</si>
  <si>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</si>
  <si>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</si>
  <si>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</si>
  <si>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</si>
  <si>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</si>
  <si>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</si>
  <si>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</si>
  <si>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</si>
  <si>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</si>
  <si>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</si>
  <si>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</si>
  <si>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</si>
  <si>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</si>
  <si>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</si>
  <si>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</si>
  <si>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</si>
  <si>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</si>
  <si>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</si>
  <si>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</si>
  <si>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</si>
  <si>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</si>
  <si>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</si>
  <si>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</si>
  <si>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</si>
  <si>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</si>
  <si>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</si>
  <si>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</si>
  <si>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</si>
  <si>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</si>
  <si>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</si>
  <si>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</si>
  <si>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</si>
  <si>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</si>
  <si>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</si>
  <si>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</si>
  <si>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</si>
  <si>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</si>
  <si>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</si>
  <si>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</si>
  <si>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</si>
  <si>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</si>
  <si>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</si>
  <si>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</si>
  <si>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</si>
  <si>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</si>
  <si>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</si>
  <si>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</si>
  <si>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</si>
  <si>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</si>
  <si>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</si>
  <si>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</si>
  <si>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</si>
  <si>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</si>
  <si>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</si>
  <si>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</si>
  <si>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</si>
  <si>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</si>
  <si>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</si>
  <si>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</si>
  <si>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</si>
  <si>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</si>
  <si>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</si>
  <si>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</si>
  <si>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</si>
  <si>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</si>
  <si>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</si>
  <si>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</si>
  <si>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</si>
  <si>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</si>
  <si>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</si>
  <si>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</si>
  <si>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</si>
  <si>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</si>
  <si>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</si>
  <si>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</si>
  <si>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</si>
  <si>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</si>
  <si>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</si>
  <si>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</si>
  <si>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</si>
  <si>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</si>
  <si>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</si>
  <si>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</si>
  <si>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</si>
  <si>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</si>
  <si>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</si>
  <si>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</si>
  <si>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</si>
  <si>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</si>
  <si>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</si>
  <si>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</si>
  <si>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</si>
  <si>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</si>
  <si>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</si>
  <si>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</si>
  <si>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</si>
  <si>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</si>
  <si>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</si>
  <si>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</si>
  <si>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</si>
  <si>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</si>
  <si>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</si>
  <si>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</si>
  <si>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</si>
  <si>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</si>
  <si>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</si>
  <si>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</si>
  <si>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</si>
  <si>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</si>
  <si>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</si>
  <si>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</si>
  <si>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</si>
  <si>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</si>
  <si>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</si>
  <si>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</si>
  <si>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</si>
  <si>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</si>
  <si>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</si>
  <si>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</si>
  <si>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</si>
  <si>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</si>
  <si>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</si>
  <si>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</si>
  <si>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</si>
  <si>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</si>
  <si>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</si>
  <si>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</si>
  <si>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</si>
  <si>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</si>
  <si>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</si>
  <si>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</si>
  <si>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</si>
  <si>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</si>
  <si>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</si>
  <si>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</si>
  <si>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</si>
  <si>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</si>
  <si>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</si>
  <si>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</si>
  <si>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</si>
  <si>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</si>
  <si>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</si>
  <si>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</si>
  <si>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</si>
  <si>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</si>
  <si>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</si>
  <si>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</si>
  <si>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</si>
  <si>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</si>
  <si>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</si>
  <si>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</si>
  <si>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</si>
  <si>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</si>
  <si>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</si>
  <si>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</si>
  <si>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</si>
  <si>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</si>
  <si>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</si>
  <si>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</si>
  <si>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</si>
  <si>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</si>
  <si>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</si>
  <si>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</si>
  <si>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</si>
  <si>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</si>
  <si>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</si>
  <si>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</si>
  <si>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</si>
  <si>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</si>
  <si>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</si>
  <si>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</si>
  <si>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</si>
  <si>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</si>
  <si>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</si>
  <si>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</si>
  <si>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</si>
  <si>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</si>
  <si>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</si>
  <si>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</si>
  <si>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</si>
  <si>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</si>
  <si>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</si>
  <si>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</si>
  <si>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</si>
  <si>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</si>
  <si>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</si>
  <si>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</si>
  <si>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</si>
  <si>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</si>
  <si>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</si>
  <si>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</si>
  <si>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</si>
  <si>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</si>
  <si>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</si>
  <si>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</si>
  <si>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</si>
  <si>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</si>
  <si>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</si>
  <si>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</si>
  <si>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</si>
  <si>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</si>
  <si>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</si>
  <si>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</si>
  <si>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</si>
  <si>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</si>
  <si>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</si>
  <si>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</si>
  <si>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</si>
  <si>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</si>
  <si>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</si>
  <si>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</si>
  <si>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</si>
  <si>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</si>
  <si>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</si>
  <si>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</si>
  <si>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</si>
  <si>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</si>
  <si>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</si>
  <si>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</si>
  <si>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</si>
  <si>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</si>
  <si>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</si>
  <si>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</si>
  <si>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</si>
  <si>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</si>
  <si>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</si>
  <si>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</si>
  <si>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</si>
  <si>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</si>
  <si>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</si>
  <si>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</si>
  <si>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</si>
  <si>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</si>
  <si>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</si>
  <si>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</si>
  <si>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</si>
  <si>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</si>
  <si>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</si>
  <si>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</si>
  <si>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</si>
  <si>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</si>
  <si>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</si>
  <si>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</si>
  <si>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</si>
  <si>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</si>
  <si>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</si>
  <si>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</si>
  <si>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</si>
  <si>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</si>
  <si>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</si>
  <si>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</si>
  <si>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</si>
  <si>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</si>
  <si>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</si>
  <si>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</si>
  <si>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</si>
  <si>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</si>
  <si>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</si>
  <si>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</si>
  <si>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</si>
  <si>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</si>
  <si>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</si>
  <si>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</si>
  <si>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</si>
  <si>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</si>
  <si>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</si>
  <si>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</si>
  <si>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</si>
  <si>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</si>
  <si>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</si>
  <si>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</si>
  <si>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</si>
  <si>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</si>
  <si>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</si>
  <si>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</si>
  <si>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</si>
  <si>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</si>
  <si>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</si>
  <si>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</si>
  <si>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</si>
  <si>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</si>
  <si>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</si>
  <si>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</si>
  <si>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</si>
  <si>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</si>
  <si>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</si>
  <si>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</si>
  <si>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</si>
  <si>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</si>
  <si>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</si>
  <si>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</si>
  <si>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</si>
  <si>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</si>
  <si>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</si>
  <si>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</si>
  <si>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</si>
  <si>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</si>
  <si>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</si>
  <si>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</si>
  <si>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</si>
  <si>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</si>
  <si>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</si>
  <si>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</si>
  <si>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</si>
  <si>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</si>
  <si>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</si>
  <si>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</si>
  <si>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</si>
  <si>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</si>
  <si>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</si>
  <si>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</si>
  <si>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</si>
  <si>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</si>
  <si>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</si>
  <si>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</si>
  <si>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</si>
  <si>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</si>
  <si>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</si>
  <si>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</si>
  <si>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</si>
  <si>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</si>
  <si>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</si>
  <si>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</si>
  <si>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</si>
  <si>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</si>
  <si>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</si>
  <si>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</si>
  <si>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</si>
  <si>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</si>
  <si>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</si>
  <si>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</si>
  <si>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</si>
  <si>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</si>
  <si>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</si>
  <si>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</si>
  <si>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</si>
  <si>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</si>
  <si>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</si>
  <si>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</si>
  <si>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</si>
  <si>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</si>
  <si>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</si>
  <si>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</si>
  <si>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</si>
  <si>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</si>
  <si>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</si>
  <si>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</si>
  <si>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</si>
  <si>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</si>
  <si>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</si>
  <si>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</si>
  <si>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</si>
  <si>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</si>
  <si>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</si>
  <si>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</si>
  <si>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</si>
  <si>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</si>
  <si>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</si>
  <si>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</si>
  <si>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</si>
  <si>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</si>
  <si>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</si>
  <si>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</si>
  <si>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</si>
  <si>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</si>
  <si>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</si>
  <si>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</si>
  <si>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</si>
  <si>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</si>
  <si>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</si>
  <si>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</si>
  <si>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</si>
  <si>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</si>
  <si>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</si>
  <si>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</si>
  <si>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</si>
  <si>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</si>
  <si>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</si>
  <si>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</si>
  <si>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</si>
  <si>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</si>
  <si>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</si>
  <si>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</si>
  <si>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</si>
  <si>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</si>
  <si>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</si>
  <si>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</si>
  <si>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</si>
  <si>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</si>
  <si>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</si>
  <si>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</si>
  <si>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</si>
  <si>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</si>
  <si>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</si>
  <si>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</si>
  <si>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</si>
  <si>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</si>
  <si>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</si>
  <si>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</si>
  <si>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</si>
  <si>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</si>
  <si>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</si>
  <si>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</si>
  <si>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</si>
  <si>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</si>
  <si>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</si>
  <si>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</si>
  <si>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</si>
  <si>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</si>
  <si>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</si>
  <si>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</si>
  <si>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</si>
  <si>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</si>
  <si>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</si>
  <si>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</si>
  <si>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</si>
  <si>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</si>
  <si>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</si>
  <si>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</si>
  <si>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</si>
  <si>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</si>
  <si>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</si>
  <si>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</si>
  <si>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</si>
  <si>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</si>
  <si>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</si>
  <si>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</si>
  <si>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</si>
  <si>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</si>
  <si>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</si>
  <si>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</si>
  <si>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</si>
  <si>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</si>
  <si>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</si>
  <si>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</si>
  <si>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</si>
  <si>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</si>
  <si>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</si>
  <si>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</si>
  <si>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</si>
  <si>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</si>
  <si>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</si>
  <si>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</si>
  <si>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</si>
  <si>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</si>
  <si>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</si>
  <si>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</si>
  <si>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</si>
  <si>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</si>
  <si>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</si>
  <si>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</si>
  <si>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</si>
  <si>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</si>
  <si>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</si>
  <si>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</si>
  <si>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</si>
  <si>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</si>
  <si>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</si>
  <si>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</si>
  <si>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</si>
  <si>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</si>
  <si>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</si>
  <si>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</si>
  <si>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</si>
  <si>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</si>
  <si>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</si>
  <si>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</si>
  <si>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</si>
  <si>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</si>
  <si>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</si>
  <si>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</si>
  <si>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</si>
  <si>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</si>
  <si>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</si>
  <si>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</si>
  <si>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</si>
  <si>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</si>
  <si>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</si>
  <si>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</si>
  <si>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</si>
  <si>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</si>
  <si>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</si>
  <si>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</si>
  <si>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</si>
  <si>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</si>
  <si>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</si>
  <si>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</si>
  <si>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</si>
  <si>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</si>
  <si>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</si>
  <si>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</si>
  <si>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</si>
  <si>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</si>
  <si>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</si>
  <si>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</si>
  <si>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</si>
  <si>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</si>
  <si>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</si>
  <si>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</si>
  <si>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</si>
  <si>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</si>
  <si>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</si>
  <si>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</si>
  <si>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</si>
  <si>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</si>
  <si>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</si>
  <si>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</si>
  <si>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</si>
  <si>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</si>
  <si>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</si>
  <si>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</si>
  <si>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</si>
  <si>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</si>
  <si>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</si>
  <si>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</si>
  <si>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</si>
  <si>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</si>
  <si>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</si>
  <si>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</si>
  <si>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</si>
  <si>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</si>
  <si>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</si>
  <si>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</si>
  <si>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</si>
  <si>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</si>
  <si>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</si>
  <si>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</si>
  <si>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</si>
  <si>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</si>
  <si>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</si>
  <si>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</si>
  <si>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</si>
  <si>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</si>
  <si>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</si>
  <si>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</si>
  <si>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</si>
  <si>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</si>
  <si>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</si>
  <si>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</si>
  <si>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</si>
  <si>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</si>
  <si>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</si>
  <si>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</si>
  <si>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</si>
  <si>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</si>
  <si>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</si>
  <si>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</si>
  <si>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</si>
  <si>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</si>
  <si>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</si>
  <si>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</si>
  <si>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</si>
  <si>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</si>
  <si>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</si>
  <si>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</si>
  <si>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</si>
  <si>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</si>
  <si>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</si>
  <si>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</si>
  <si>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</si>
  <si>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</si>
  <si>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</si>
  <si>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</si>
  <si>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</si>
  <si>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</si>
  <si>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</si>
  <si>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</si>
  <si>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</si>
  <si>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</si>
  <si>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</si>
  <si>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</si>
  <si>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</si>
  <si>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</si>
  <si>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</si>
  <si>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</si>
  <si>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</si>
  <si>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</si>
  <si>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</si>
  <si>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</si>
  <si>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</si>
  <si>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</si>
  <si>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</si>
  <si>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</si>
  <si>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</si>
  <si>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</si>
  <si>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</si>
  <si>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</si>
  <si>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</si>
  <si>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</si>
  <si>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</si>
  <si>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</si>
  <si>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</si>
  <si>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</si>
  <si>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</si>
  <si>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</si>
  <si>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</si>
  <si>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</si>
  <si>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</si>
  <si>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</si>
  <si>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</si>
  <si>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</si>
  <si>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</si>
  <si>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</si>
  <si>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</si>
  <si>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</si>
  <si>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</si>
  <si>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</si>
  <si>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</si>
  <si>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</si>
  <si>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</si>
  <si>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</si>
  <si>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</si>
  <si>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</si>
  <si>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</si>
  <si>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</si>
  <si>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</si>
  <si>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</si>
  <si>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</si>
  <si>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</si>
  <si>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</si>
  <si>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</si>
  <si>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</si>
  <si>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</si>
  <si>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</si>
  <si>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</si>
  <si>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</si>
  <si>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</si>
  <si>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</si>
  <si>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</si>
  <si>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</si>
  <si>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</si>
  <si>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</si>
  <si>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</si>
  <si>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</si>
  <si>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</si>
  <si>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</si>
  <si>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</si>
  <si>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</si>
  <si>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</si>
  <si>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</si>
  <si>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</si>
  <si>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</si>
  <si>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</si>
  <si>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</si>
  <si>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</si>
  <si>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</si>
  <si>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</si>
  <si>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</si>
  <si>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</si>
  <si>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</si>
  <si>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</si>
  <si>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</si>
  <si>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</si>
  <si>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</si>
  <si>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</si>
  <si>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</si>
  <si>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</si>
  <si>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</si>
  <si>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</si>
  <si>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</si>
  <si>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</si>
  <si>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</si>
  <si>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</si>
  <si>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</si>
  <si>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</si>
  <si>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</si>
  <si>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</si>
  <si>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</si>
  <si>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</si>
  <si>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</si>
  <si>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</si>
  <si>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</si>
  <si>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</si>
  <si>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</si>
  <si>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</si>
  <si>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</si>
  <si>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</si>
  <si>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</si>
  <si>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</si>
  <si>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</si>
  <si>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</si>
  <si>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</si>
  <si>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</si>
  <si>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</si>
  <si>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</si>
  <si>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</si>
  <si>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</si>
  <si>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</si>
  <si>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</si>
  <si>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</si>
  <si>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</si>
  <si>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</si>
  <si>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</si>
  <si>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</si>
  <si>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</si>
  <si>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</si>
  <si>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</si>
  <si>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</si>
  <si>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</si>
  <si>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</si>
  <si>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</si>
  <si>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</si>
  <si>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</si>
  <si>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</si>
  <si>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</si>
  <si>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</si>
  <si>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</si>
  <si>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</si>
  <si>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</si>
  <si>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</si>
  <si>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</si>
  <si>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</si>
  <si>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</si>
  <si>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</si>
  <si>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</si>
  <si>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</si>
  <si>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</si>
  <si>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</si>
  <si>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</si>
  <si>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</si>
  <si>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</si>
  <si>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</si>
  <si>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</si>
  <si>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</si>
  <si>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</si>
  <si>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</si>
  <si>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</si>
  <si>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</si>
  <si>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</si>
  <si>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</si>
  <si>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</si>
  <si>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</si>
  <si>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</si>
  <si>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</si>
  <si>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</si>
  <si>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</si>
  <si>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</si>
  <si>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</si>
  <si>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</si>
  <si>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</si>
  <si>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</si>
  <si>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</si>
  <si>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</si>
  <si>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</si>
  <si>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</si>
  <si>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</si>
  <si>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</si>
  <si>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</si>
  <si>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</si>
  <si>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</si>
  <si>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</si>
  <si>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</si>
  <si>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</si>
  <si>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</si>
  <si>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</si>
  <si>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</si>
  <si>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</si>
  <si>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</si>
  <si>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</si>
  <si>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</si>
  <si>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</si>
  <si>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</si>
  <si>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</si>
  <si>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</si>
  <si>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</si>
  <si>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</si>
  <si>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</si>
  <si>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</si>
  <si>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</si>
  <si>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</si>
  <si>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</si>
  <si>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</si>
  <si>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</si>
  <si>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</si>
  <si>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</si>
  <si>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</si>
  <si>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</si>
  <si>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</si>
  <si>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</si>
  <si>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</si>
  <si>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</si>
  <si>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</si>
  <si>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</si>
  <si>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</si>
  <si>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</si>
  <si>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</si>
  <si>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</si>
  <si>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</si>
  <si>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</si>
  <si>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</si>
  <si>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</si>
  <si>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</si>
  <si>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</si>
  <si>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</si>
  <si>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</si>
  <si>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</si>
  <si>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</si>
  <si>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</si>
  <si>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</si>
  <si>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</si>
  <si>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</si>
  <si>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</si>
  <si>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</si>
  <si>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</si>
  <si>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</si>
  <si>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</si>
  <si>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</si>
  <si>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</si>
  <si>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</si>
  <si>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</si>
  <si>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</si>
  <si>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</si>
  <si>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</si>
  <si>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</si>
  <si>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</si>
  <si>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</si>
  <si>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</si>
  <si>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</si>
  <si>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</si>
  <si>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</si>
  <si>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</si>
  <si>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</si>
  <si>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</si>
  <si>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</si>
  <si>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</si>
  <si>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</si>
  <si>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</si>
  <si>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</si>
  <si>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</si>
  <si>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</si>
  <si>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</si>
  <si>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</si>
  <si>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</si>
  <si>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</si>
  <si>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</si>
  <si>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</si>
  <si>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</si>
  <si>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</si>
  <si>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</si>
  <si>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</si>
  <si>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</si>
  <si>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</si>
  <si>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</si>
  <si>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</si>
  <si>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</si>
  <si>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</si>
  <si>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</si>
  <si>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</si>
  <si>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</si>
  <si>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</si>
  <si>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</si>
  <si>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</si>
  <si>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</si>
  <si>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</si>
  <si>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</si>
  <si>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</si>
  <si>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</si>
  <si>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</si>
  <si>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</si>
  <si>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</si>
  <si>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</si>
  <si>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</si>
  <si>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</si>
  <si>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</si>
  <si>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</si>
  <si>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</si>
  <si>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</si>
  <si>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</si>
  <si>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</si>
  <si>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</si>
  <si>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</si>
  <si>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</si>
  <si>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</si>
  <si>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</si>
  <si>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</si>
  <si>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</si>
  <si>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</si>
  <si>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</si>
  <si>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</si>
  <si>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</si>
  <si>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</si>
  <si>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</si>
  <si>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</si>
  <si>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</si>
  <si>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</si>
  <si>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</si>
  <si>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</si>
  <si>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</si>
  <si>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</si>
  <si>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</si>
  <si>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</si>
  <si>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</si>
  <si>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</si>
  <si>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</si>
  <si>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</si>
  <si>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</si>
  <si>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</si>
  <si>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</si>
  <si>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</si>
  <si>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</si>
  <si>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</si>
  <si>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</si>
  <si>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</si>
  <si>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</si>
  <si>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</si>
  <si>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</si>
  <si>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</si>
  <si>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</si>
  <si>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</si>
  <si>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</si>
  <si>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</si>
  <si>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</si>
  <si>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</si>
  <si>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</si>
  <si>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</si>
  <si>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</si>
  <si>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</si>
  <si>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</si>
  <si>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</si>
  <si>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</si>
  <si>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</si>
  <si>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</si>
  <si>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</si>
  <si>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</si>
  <si>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</si>
  <si>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</si>
  <si>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</si>
  <si>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</si>
  <si>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</si>
  <si>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</si>
  <si>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</si>
  <si>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</si>
  <si>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</si>
  <si>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</si>
  <si>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</si>
  <si>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</si>
  <si>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</si>
  <si>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</si>
  <si>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</si>
  <si>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</si>
  <si>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</si>
  <si>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</si>
  <si>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</si>
  <si>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</si>
  <si>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</si>
  <si>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</si>
  <si>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</si>
  <si>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</si>
  <si>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</si>
  <si>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</si>
  <si>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</si>
  <si>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</si>
  <si>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</si>
  <si>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</si>
  <si>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</si>
  <si>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</si>
  <si>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</si>
  <si>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</si>
  <si>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</si>
  <si>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</si>
  <si>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</si>
  <si>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</si>
  <si>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</si>
  <si>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</si>
  <si>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</si>
  <si>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</si>
  <si>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</si>
  <si>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</si>
  <si>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</si>
  <si>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</si>
  <si>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</si>
  <si>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</si>
  <si>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</si>
  <si>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</si>
  <si>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</si>
  <si>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</si>
  <si>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</si>
  <si>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</si>
  <si>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</si>
  <si>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</si>
  <si>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</si>
  <si>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</si>
  <si>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</si>
  <si>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</si>
  <si>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</si>
  <si>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</si>
  <si>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</si>
  <si>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</si>
  <si>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</si>
  <si>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</si>
  <si>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</si>
  <si>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</si>
  <si>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</si>
  <si>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</si>
  <si>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</si>
  <si>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</si>
  <si>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</si>
  <si>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</si>
  <si>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</si>
  <si>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</si>
  <si>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</si>
  <si>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</si>
  <si>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</si>
  <si>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</si>
  <si>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</si>
  <si>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</si>
  <si>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</si>
  <si>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</si>
  <si>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</si>
  <si>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</si>
  <si>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</si>
  <si>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</si>
  <si>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</si>
  <si>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</si>
  <si>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</si>
  <si>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</si>
  <si>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</si>
  <si>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</si>
  <si>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</si>
  <si>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</si>
  <si>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</si>
  <si>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</si>
  <si>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</si>
  <si>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</si>
  <si>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</si>
  <si>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</si>
  <si>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</si>
  <si>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</si>
  <si>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</si>
  <si>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</si>
  <si>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</si>
  <si>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</si>
  <si>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</si>
  <si>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</si>
  <si>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</si>
  <si>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</si>
  <si>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</si>
  <si>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</si>
  <si>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</si>
  <si>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</si>
  <si>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</si>
  <si>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</si>
  <si>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</si>
  <si>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</si>
  <si>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</si>
  <si>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</si>
  <si>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</si>
  <si>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</si>
  <si>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</si>
  <si>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</si>
  <si>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</si>
  <si>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</si>
  <si>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</si>
  <si>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</si>
  <si>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</si>
  <si>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</si>
  <si>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</si>
  <si>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</si>
  <si>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</si>
  <si>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</si>
  <si>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</si>
  <si>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</si>
  <si>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</si>
  <si>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</si>
  <si>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</si>
  <si>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</si>
  <si>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</si>
  <si>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</si>
  <si>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</si>
  <si>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</si>
  <si>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</si>
  <si>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</si>
  <si>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</si>
  <si>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</si>
  <si>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</si>
  <si>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</si>
  <si>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</si>
  <si>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</si>
  <si>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</si>
  <si>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</si>
  <si>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</si>
  <si>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</si>
  <si>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</si>
  <si>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</si>
  <si>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</si>
  <si>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</si>
  <si>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</si>
  <si>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</si>
  <si>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</si>
  <si>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</si>
  <si>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</si>
  <si>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</si>
  <si>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</si>
  <si>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</si>
  <si>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</si>
  <si>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</si>
  <si>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</si>
  <si>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</si>
  <si>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</si>
  <si>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</si>
  <si>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</si>
  <si>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</si>
  <si>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</si>
  <si>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</si>
  <si>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</si>
  <si>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</si>
  <si>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</si>
  <si>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</si>
  <si>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</si>
  <si>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</si>
  <si>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</si>
  <si>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</si>
  <si>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</si>
  <si>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</si>
  <si>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</si>
  <si>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</si>
  <si>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</si>
  <si>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</si>
  <si>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</si>
  <si>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</si>
  <si>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</si>
  <si>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</si>
  <si>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</si>
  <si>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</si>
  <si>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</si>
  <si>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</si>
  <si>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</si>
  <si>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</si>
  <si>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</si>
  <si>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</si>
  <si>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</si>
  <si>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</si>
  <si>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</si>
  <si>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</si>
  <si>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</si>
  <si>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</si>
  <si>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</si>
  <si>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</si>
  <si>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</si>
  <si>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</si>
  <si>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</si>
  <si>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</si>
  <si>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</si>
  <si>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</si>
  <si>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</si>
  <si>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</si>
  <si>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</si>
  <si>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</si>
  <si>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</si>
  <si>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</si>
  <si>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</si>
  <si>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</si>
  <si>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</si>
  <si>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</si>
  <si>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</si>
  <si>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</si>
  <si>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</si>
  <si>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</si>
  <si>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</si>
  <si>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</si>
  <si>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</si>
  <si>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</si>
  <si>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</si>
  <si>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</si>
  <si>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</si>
  <si>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</si>
  <si>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</si>
  <si>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</si>
  <si>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</si>
  <si>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</si>
  <si>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</si>
  <si>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</si>
  <si>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</si>
  <si>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</si>
  <si>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</si>
  <si>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</si>
  <si>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</si>
  <si>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</si>
  <si>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</si>
  <si>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</si>
  <si>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</si>
  <si>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</si>
  <si>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</si>
  <si>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</si>
  <si>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</si>
  <si>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</si>
  <si>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</si>
  <si>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</si>
  <si>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</si>
  <si>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</si>
  <si>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</si>
  <si>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</si>
  <si>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</si>
  <si>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</si>
  <si>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</si>
  <si>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</si>
  <si>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</si>
  <si>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</si>
  <si>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</si>
  <si>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</si>
  <si>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</si>
  <si>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</si>
  <si>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</si>
  <si>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</si>
  <si>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</si>
  <si>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</si>
  <si>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</si>
  <si>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</si>
  <si>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</si>
  <si>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</si>
  <si>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</si>
  <si>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</si>
  <si>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</si>
  <si>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</si>
  <si>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</si>
  <si>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</si>
  <si>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</si>
  <si>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</si>
  <si>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</si>
  <si>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</si>
  <si>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</si>
  <si>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</si>
  <si>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</si>
  <si>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</si>
  <si>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</si>
  <si>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</si>
  <si>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</si>
  <si>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</si>
  <si>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</si>
  <si>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</si>
  <si>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</si>
  <si>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</si>
  <si>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</si>
  <si>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</si>
  <si>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</si>
  <si>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</si>
  <si>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</si>
  <si>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</si>
  <si>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</si>
  <si>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</si>
  <si>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</si>
  <si>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</si>
  <si>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</si>
  <si>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</si>
  <si>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</si>
  <si>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</si>
  <si>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</si>
  <si>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</si>
  <si>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</si>
  <si>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</si>
  <si>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</si>
  <si>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</si>
  <si>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</si>
  <si>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</si>
  <si>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</si>
  <si>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</si>
  <si>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</si>
  <si>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</si>
  <si>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</si>
  <si>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</si>
  <si>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</si>
  <si>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</si>
  <si>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</si>
  <si>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</si>
  <si>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</si>
  <si>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</si>
  <si>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</si>
  <si>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</si>
  <si>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</si>
  <si>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</si>
  <si>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</si>
  <si>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</si>
  <si>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</si>
  <si>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</si>
  <si>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</si>
  <si>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</si>
  <si>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</si>
  <si>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</si>
  <si>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</si>
  <si>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</si>
  <si>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</si>
  <si>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</si>
  <si>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</si>
  <si>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</si>
  <si>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</si>
  <si>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</si>
  <si>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</si>
  <si>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</si>
  <si>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</si>
  <si>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</si>
  <si>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</si>
  <si>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</si>
  <si>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</si>
  <si>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</si>
  <si>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</si>
  <si>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</si>
  <si>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</si>
  <si>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</si>
  <si>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</si>
  <si>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</si>
  <si>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</si>
  <si>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</si>
  <si>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</si>
  <si>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</si>
  <si>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</si>
  <si>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</si>
  <si>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</si>
  <si>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</si>
  <si>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</si>
  <si>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</si>
  <si>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</si>
  <si>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</si>
  <si>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</si>
  <si>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</si>
  <si>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</si>
  <si>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</si>
  <si>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</si>
  <si>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</si>
  <si>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</si>
  <si>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</si>
  <si>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</si>
  <si>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</si>
  <si>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</si>
  <si>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</si>
  <si>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</si>
  <si>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</si>
  <si>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</si>
  <si>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</si>
  <si>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</si>
  <si>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</si>
  <si>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</si>
  <si>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</si>
  <si>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</si>
  <si>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</si>
  <si>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</si>
  <si>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</si>
  <si>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</si>
  <si>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</si>
  <si>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</si>
  <si>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</si>
  <si>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</si>
  <si>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</si>
  <si>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</si>
  <si>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</si>
  <si>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</si>
  <si>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</si>
  <si>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</si>
  <si>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</si>
  <si>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</si>
  <si>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</si>
  <si>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</si>
  <si>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</si>
  <si>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</si>
  <si>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</si>
  <si>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</si>
  <si>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</si>
  <si>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</si>
  <si>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</si>
  <si>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</si>
  <si>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</si>
  <si>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</si>
  <si>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</si>
  <si>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</si>
  <si>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</si>
  <si>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</si>
  <si>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</si>
  <si>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</si>
  <si>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</si>
  <si>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</si>
  <si>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</si>
  <si>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</si>
  <si>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</si>
  <si>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</si>
  <si>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</si>
  <si>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</si>
  <si>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</si>
  <si>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</si>
  <si>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</si>
  <si>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</si>
  <si>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</si>
  <si>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</si>
  <si>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</si>
  <si>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</si>
  <si>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</si>
  <si>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</si>
  <si>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</si>
  <si>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</si>
  <si>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</si>
  <si>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</si>
  <si>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</si>
  <si>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</si>
  <si>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</si>
  <si>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</si>
  <si>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</si>
  <si>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</si>
  <si>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</si>
  <si>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</si>
  <si>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</si>
  <si>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</si>
  <si>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</si>
  <si>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</si>
  <si>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</si>
  <si>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</si>
  <si>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</si>
  <si>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</si>
  <si>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</si>
  <si>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</si>
  <si>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</si>
  <si>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</si>
  <si>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</si>
  <si>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</si>
  <si>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</si>
  <si>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</si>
  <si>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</si>
  <si>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</si>
  <si>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</si>
  <si>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</si>
  <si>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</si>
  <si>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</si>
  <si>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</si>
  <si>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</si>
  <si>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</si>
  <si>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</si>
  <si>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</si>
  <si>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</si>
  <si>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</si>
  <si>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</si>
  <si>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</si>
  <si>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</si>
  <si>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</si>
  <si>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</si>
  <si>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</si>
  <si>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</si>
  <si>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</si>
  <si>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</si>
  <si>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</si>
  <si>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</si>
  <si>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</si>
  <si>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</si>
  <si>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</si>
  <si>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</si>
  <si>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</si>
  <si>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</si>
  <si>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</si>
  <si>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</si>
  <si>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</si>
  <si>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</si>
  <si>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</si>
  <si>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</si>
  <si>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</si>
  <si>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</si>
  <si>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</si>
  <si>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</si>
  <si>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</si>
  <si>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</si>
  <si>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</si>
  <si>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</si>
  <si>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</si>
  <si>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</si>
  <si>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</si>
  <si>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</si>
  <si>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</si>
  <si>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</si>
  <si>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</si>
  <si>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</si>
  <si>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</si>
  <si>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</si>
  <si>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</si>
  <si>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</si>
  <si>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</si>
  <si>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</si>
  <si>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</si>
  <si>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</si>
  <si>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</si>
  <si>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</si>
  <si>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</si>
  <si>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</si>
  <si>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</si>
  <si>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</si>
  <si>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</si>
  <si>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</si>
  <si>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</si>
  <si>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</si>
  <si>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</si>
  <si>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</si>
  <si>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</si>
  <si>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</si>
  <si>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</si>
  <si>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</si>
  <si>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</si>
  <si>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</si>
  <si>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</si>
  <si>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</si>
  <si>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</si>
  <si>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</si>
  <si>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</si>
  <si>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</si>
  <si>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</si>
  <si>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</si>
  <si>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</si>
  <si>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</si>
  <si>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</si>
  <si>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</si>
  <si>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</si>
  <si>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</si>
  <si>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</si>
  <si>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</si>
  <si>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</si>
  <si>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</si>
  <si>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</si>
  <si>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</si>
  <si>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</si>
  <si>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</si>
  <si>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</si>
  <si>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</si>
  <si>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</si>
  <si>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</si>
  <si>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</si>
  <si>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</si>
  <si>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</si>
  <si>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</si>
  <si>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</si>
  <si>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</si>
  <si>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</si>
  <si>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</si>
  <si>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</si>
  <si>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</si>
  <si>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</si>
  <si>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</si>
  <si>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</si>
  <si>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</si>
  <si>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</si>
  <si>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</si>
  <si>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</si>
  <si>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</si>
  <si>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</si>
  <si>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</si>
  <si>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</si>
  <si>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</si>
  <si>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</si>
  <si>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</si>
  <si>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</si>
  <si>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</si>
  <si>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</si>
  <si>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</si>
  <si>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</si>
  <si>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</si>
  <si>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</si>
  <si>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</si>
  <si>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</si>
  <si>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</si>
  <si>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</si>
  <si>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</si>
  <si>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</si>
  <si>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</si>
  <si>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</si>
  <si>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</si>
  <si>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</si>
  <si>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</si>
  <si>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</si>
  <si>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</si>
  <si>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</si>
  <si>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</si>
  <si>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</si>
  <si>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</si>
  <si>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</si>
  <si>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</si>
  <si>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</si>
  <si>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</si>
  <si>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</si>
  <si>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</si>
  <si>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</si>
  <si>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</si>
  <si>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</si>
  <si>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</si>
  <si>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</si>
  <si>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</si>
  <si>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</si>
  <si>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</si>
  <si>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</si>
  <si>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</si>
  <si>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</si>
  <si>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</si>
  <si>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</si>
  <si>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</si>
  <si>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</si>
  <si>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</si>
  <si>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</si>
  <si>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</si>
  <si>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</si>
  <si>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</si>
  <si>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</si>
  <si>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</si>
  <si>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</si>
  <si>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</si>
  <si>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</si>
  <si>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</si>
  <si>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</si>
  <si>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</si>
  <si>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</si>
  <si>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</si>
  <si>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</si>
  <si>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</si>
  <si>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</si>
  <si>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</si>
  <si>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</si>
  <si>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</si>
  <si>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</si>
  <si>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</si>
  <si>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</si>
  <si>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</si>
  <si>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</si>
  <si>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</si>
  <si>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</si>
  <si>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</si>
  <si>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</si>
  <si>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</si>
  <si>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</si>
  <si>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</si>
  <si>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</si>
  <si>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</si>
  <si>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</si>
  <si>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</si>
  <si>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</si>
  <si>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</si>
  <si>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</si>
  <si>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</si>
  <si>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</si>
  <si>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</si>
  <si>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</si>
  <si>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</si>
  <si>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</si>
  <si>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</si>
  <si>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</si>
  <si>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</si>
  <si>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</si>
  <si>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</si>
  <si>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</si>
  <si>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</si>
  <si>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</si>
  <si>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</si>
  <si>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</si>
  <si>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</si>
  <si>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</si>
  <si>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</si>
  <si>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</si>
  <si>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</si>
  <si>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</si>
  <si>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</si>
  <si>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</si>
  <si>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</si>
  <si>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</si>
  <si>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</si>
  <si>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</si>
  <si>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</si>
  <si>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</si>
  <si>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</si>
  <si>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</si>
  <si>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</si>
  <si>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</si>
  <si>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</si>
  <si>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</si>
  <si>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</si>
  <si>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</si>
  <si>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</si>
  <si>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</si>
  <si>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</si>
  <si>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</si>
  <si>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</si>
  <si>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</si>
  <si>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</si>
  <si>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</si>
  <si>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</si>
  <si>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</si>
  <si>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</si>
  <si>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</si>
  <si>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</si>
  <si>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</si>
  <si>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</si>
  <si>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</si>
  <si>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</si>
  <si>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</si>
  <si>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</si>
  <si>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</si>
  <si>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</si>
  <si>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</si>
  <si>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</si>
  <si>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</si>
  <si>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</si>
  <si>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</si>
  <si>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</si>
  <si>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</si>
  <si>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</si>
  <si>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</si>
  <si>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</si>
  <si>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</si>
  <si>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</si>
  <si>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</si>
  <si>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</si>
  <si>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</si>
  <si>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</si>
  <si>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</si>
  <si>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</si>
  <si>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</si>
  <si>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</si>
  <si>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</si>
  <si>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</si>
  <si>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</si>
  <si>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</si>
  <si>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</si>
  <si>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</si>
  <si>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</si>
  <si>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</si>
  <si>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</si>
  <si>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</si>
  <si>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</si>
  <si>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</si>
  <si>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</si>
  <si>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</si>
  <si>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</si>
  <si>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</si>
  <si>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</si>
  <si>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</si>
  <si>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</si>
  <si>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</si>
  <si>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</si>
  <si>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</si>
  <si>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</si>
  <si>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</si>
  <si>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</si>
  <si>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</si>
  <si>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</si>
  <si>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</si>
  <si>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</si>
  <si>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</si>
  <si>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</si>
  <si>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</si>
  <si>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</si>
  <si>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</si>
  <si>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</si>
  <si>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</si>
  <si>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</si>
  <si>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</si>
  <si>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</si>
  <si>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</si>
  <si>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</si>
  <si>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</si>
  <si>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</si>
  <si>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</si>
  <si>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</si>
  <si>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</si>
  <si>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</si>
  <si>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</si>
  <si>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</si>
  <si>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</si>
  <si>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</si>
  <si>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</si>
  <si>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</si>
  <si>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</si>
  <si>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</si>
  <si>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</si>
  <si>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</si>
  <si>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</si>
  <si>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</si>
  <si>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</si>
  <si>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</si>
  <si>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</si>
  <si>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</si>
  <si>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</si>
  <si>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</si>
  <si>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</si>
  <si>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</si>
  <si>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</si>
  <si>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</si>
  <si>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</si>
  <si>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</si>
  <si>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</si>
  <si>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</si>
  <si>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</si>
  <si>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</si>
  <si>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</si>
  <si>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</si>
  <si>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</si>
  <si>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</si>
  <si>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</si>
  <si>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</si>
  <si>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</si>
  <si>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</si>
  <si>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</si>
  <si>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</si>
  <si>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</si>
  <si>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</si>
  <si>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</si>
  <si>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</si>
  <si>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</si>
  <si>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</si>
  <si>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</si>
  <si>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</si>
  <si>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</si>
  <si>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</si>
  <si>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</si>
  <si>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</si>
  <si>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</si>
  <si>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</si>
  <si>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</si>
  <si>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</si>
  <si>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</si>
  <si>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</si>
  <si>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</si>
  <si>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</si>
  <si>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</si>
  <si>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</si>
  <si>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</si>
  <si>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</si>
  <si>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</si>
  <si>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</si>
  <si>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</si>
  <si>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</si>
  <si>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</si>
  <si>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</si>
  <si>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</si>
  <si>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</si>
  <si>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</si>
  <si>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</si>
  <si>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</si>
  <si>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</si>
  <si>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</si>
  <si>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</si>
  <si>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</si>
  <si>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</si>
  <si>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</si>
  <si>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</si>
  <si>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</si>
  <si>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</si>
  <si>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</si>
  <si>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</si>
  <si>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</si>
  <si>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</si>
  <si>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</si>
  <si>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</si>
  <si>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</si>
  <si>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</si>
  <si>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</si>
  <si>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</si>
  <si>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</si>
  <si>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</si>
  <si>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</si>
  <si>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</si>
  <si>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</si>
  <si>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</si>
  <si>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</si>
  <si>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</si>
  <si>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</si>
  <si>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</si>
  <si>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</si>
  <si>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</si>
  <si>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</si>
  <si>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</si>
  <si>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</si>
  <si>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</si>
  <si>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</si>
  <si>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</si>
  <si>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</si>
  <si>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</si>
  <si>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</si>
  <si>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</si>
  <si>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</si>
  <si>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</si>
  <si>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</si>
  <si>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</si>
  <si>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</si>
  <si>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</si>
  <si>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</si>
  <si>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</si>
  <si>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</si>
  <si>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</si>
  <si>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</si>
  <si>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</si>
  <si>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</si>
  <si>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</si>
  <si>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</si>
  <si>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</si>
  <si>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</si>
  <si>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</si>
  <si>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</si>
  <si>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</si>
  <si>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</si>
  <si>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</si>
  <si>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</si>
  <si>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</si>
  <si>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</si>
  <si>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</si>
  <si>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</si>
  <si>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</si>
  <si>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</si>
  <si>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</si>
  <si>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</si>
  <si>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</si>
  <si>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</si>
  <si>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</si>
  <si>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</si>
  <si>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</si>
  <si>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</si>
  <si>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</si>
  <si>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</si>
  <si>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</si>
  <si>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</si>
  <si>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</si>
  <si>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</si>
  <si>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</si>
  <si>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</si>
  <si>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</si>
  <si>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</si>
  <si>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</si>
  <si>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</si>
  <si>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</si>
  <si>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</si>
  <si>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</si>
  <si>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</si>
  <si>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</si>
  <si>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</si>
  <si>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</si>
  <si>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</si>
  <si>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</si>
  <si>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</si>
  <si>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</si>
  <si>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</si>
  <si>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</si>
  <si>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</si>
  <si>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</si>
  <si>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</si>
  <si>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</si>
  <si>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</si>
  <si>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</si>
  <si>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</si>
  <si>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</si>
  <si>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</si>
  <si>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</si>
  <si>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</si>
  <si>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</si>
  <si>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</si>
  <si>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</si>
  <si>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</si>
  <si>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</si>
  <si>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</si>
  <si>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</si>
  <si>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</si>
  <si>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</si>
  <si>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</si>
  <si>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</si>
  <si>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</si>
  <si>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</si>
  <si>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</si>
  <si>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</si>
  <si>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</si>
  <si>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</si>
  <si>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</si>
  <si>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</si>
  <si>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</si>
  <si>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</si>
  <si>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</si>
  <si>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</si>
  <si>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</si>
  <si>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</si>
  <si>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</si>
  <si>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</si>
  <si>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</si>
  <si>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</si>
  <si>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</si>
  <si>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</si>
  <si>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</si>
  <si>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</si>
  <si>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</si>
  <si>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</si>
  <si>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</si>
  <si>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</si>
  <si>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</si>
  <si>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</si>
  <si>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</si>
  <si>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</si>
  <si>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</si>
  <si>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</si>
  <si>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</si>
  <si>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</si>
  <si>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</si>
  <si>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</si>
  <si>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</si>
  <si>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</si>
  <si>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</si>
  <si>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</si>
  <si>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</si>
  <si>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</si>
  <si>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</si>
  <si>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</si>
  <si>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</si>
  <si>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</si>
  <si>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</si>
  <si>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</si>
  <si>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</si>
  <si>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</si>
  <si>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</si>
  <si>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</si>
  <si>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</si>
  <si>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</si>
  <si>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</si>
  <si>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</si>
  <si>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</si>
  <si>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</si>
  <si>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</si>
  <si>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</si>
  <si>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</si>
  <si>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</si>
  <si>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</si>
  <si>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</si>
  <si>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</si>
  <si>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</si>
  <si>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</si>
  <si>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</si>
  <si>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</si>
  <si>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</si>
  <si>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</si>
  <si>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</si>
  <si>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</si>
  <si>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</si>
  <si>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</si>
  <si>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</si>
  <si>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</si>
  <si>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</si>
  <si>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</si>
  <si>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</si>
  <si>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</si>
  <si>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</si>
  <si>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</si>
  <si>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</si>
  <si>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</si>
  <si>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</si>
  <si>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</si>
  <si>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</si>
  <si>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</si>
  <si>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</si>
  <si>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</si>
  <si>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</si>
  <si>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</si>
  <si>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</si>
  <si>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</si>
  <si>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</si>
  <si>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</si>
  <si>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</si>
  <si>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</si>
  <si>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</si>
  <si>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</si>
  <si>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</si>
  <si>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</si>
  <si>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</si>
  <si>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</si>
  <si>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</si>
  <si>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</si>
  <si>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</si>
  <si>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</si>
  <si>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</si>
  <si>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</si>
  <si>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</si>
  <si>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</si>
  <si>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</si>
  <si>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</si>
  <si>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</si>
  <si>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</si>
  <si>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</si>
  <si>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</si>
  <si>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</si>
  <si>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</si>
  <si>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</si>
  <si>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</si>
  <si>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</si>
  <si>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</si>
  <si>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</si>
  <si>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</si>
  <si>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</si>
  <si>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</si>
  <si>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</si>
  <si>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</si>
  <si>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</si>
  <si>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</si>
  <si>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</si>
  <si>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</si>
  <si>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</si>
  <si>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</si>
  <si>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</si>
  <si>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</si>
  <si>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</si>
  <si>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</si>
  <si>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</si>
  <si>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</si>
  <si>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</si>
  <si>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</si>
  <si>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</si>
  <si>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</si>
  <si>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</si>
  <si>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</si>
  <si>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</si>
  <si>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</si>
  <si>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</si>
  <si>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</si>
  <si>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</si>
  <si>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</si>
  <si>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</si>
  <si>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</si>
  <si>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</si>
  <si>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</si>
  <si>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</si>
  <si>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</si>
  <si>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</si>
  <si>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</si>
  <si>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</si>
  <si>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</si>
  <si>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</si>
  <si>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</si>
  <si>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</si>
  <si>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</si>
  <si>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</si>
  <si>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</si>
  <si>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</si>
  <si>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</si>
  <si>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</si>
  <si>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</si>
  <si>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</si>
  <si>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</si>
  <si>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</si>
  <si>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</si>
  <si>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</si>
  <si>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</si>
  <si>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</si>
  <si>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</si>
  <si>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</si>
  <si>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</si>
  <si>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</si>
  <si>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</si>
  <si>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</si>
  <si>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</si>
  <si>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</si>
  <si>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</si>
  <si>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</si>
  <si>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</si>
  <si>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</si>
  <si>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</si>
  <si>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</si>
  <si>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</si>
  <si>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</si>
  <si>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</si>
  <si>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</si>
  <si>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</si>
  <si>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</si>
  <si>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</si>
  <si>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</si>
  <si>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</si>
  <si>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</si>
  <si>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</si>
  <si>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</si>
  <si>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</si>
  <si>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</si>
  <si>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</si>
  <si>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</si>
  <si>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</si>
  <si>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</si>
  <si>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</si>
  <si>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</si>
  <si>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</si>
  <si>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</si>
  <si>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</si>
  <si>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</si>
  <si>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</si>
  <si>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</si>
  <si>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</si>
  <si>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</si>
  <si>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</si>
  <si>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</si>
  <si>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</si>
  <si>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</si>
  <si>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</si>
  <si>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</si>
  <si>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</si>
  <si>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</si>
  <si>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</si>
  <si>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</si>
  <si>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</si>
  <si>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</si>
  <si>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</si>
  <si>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</si>
  <si>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</si>
  <si>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</si>
  <si>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</si>
  <si>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</si>
  <si>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</si>
  <si>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</si>
  <si>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</si>
  <si>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</si>
  <si>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</si>
  <si>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</si>
  <si>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</si>
  <si>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</si>
  <si>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</si>
  <si>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</si>
  <si>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</si>
  <si>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</si>
  <si>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</si>
  <si>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</si>
  <si>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</si>
  <si>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</si>
  <si>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</si>
  <si>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</si>
  <si>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</si>
  <si>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</si>
  <si>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</si>
  <si>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</si>
  <si>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</si>
  <si>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</si>
  <si>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</si>
  <si>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</si>
  <si>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</si>
  <si>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</si>
  <si>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</si>
  <si>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</si>
  <si>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</si>
  <si>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</si>
  <si>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</si>
  <si>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</si>
  <si>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</si>
  <si>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</si>
  <si>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</si>
  <si>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</si>
  <si>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</si>
  <si>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</si>
  <si>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</si>
  <si>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</si>
  <si>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</si>
  <si>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</si>
  <si>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</si>
  <si>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</si>
  <si>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</si>
  <si>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</si>
  <si>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</si>
  <si>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</si>
  <si>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</si>
  <si>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</si>
  <si>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</si>
  <si>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</si>
  <si>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</si>
  <si>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</si>
  <si>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</si>
  <si>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</si>
  <si>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</si>
  <si>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</si>
  <si>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</si>
  <si>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</si>
  <si>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</si>
  <si>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</si>
  <si>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</si>
  <si>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</si>
  <si>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</si>
  <si>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</si>
  <si>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</si>
  <si>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</si>
  <si>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</si>
  <si>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</si>
  <si>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</si>
  <si>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</si>
  <si>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</si>
  <si>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</si>
  <si>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</si>
  <si>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</si>
  <si>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</si>
  <si>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</si>
  <si>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</si>
  <si>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</si>
  <si>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</si>
  <si>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</si>
  <si>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</si>
  <si>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</si>
  <si>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</si>
  <si>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</si>
  <si>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</si>
  <si>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</si>
  <si>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</si>
  <si>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</si>
  <si>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</si>
  <si>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</si>
  <si>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</si>
  <si>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</si>
  <si>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</si>
  <si>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</si>
  <si>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</si>
  <si>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</si>
  <si>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</si>
  <si>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</si>
  <si>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</si>
  <si>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</si>
  <si>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</si>
  <si>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</si>
  <si>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</si>
  <si>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</si>
  <si>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</si>
  <si>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</si>
  <si>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</si>
  <si>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</si>
  <si>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</si>
  <si>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</si>
  <si>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</si>
  <si>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</si>
  <si>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</si>
  <si>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</si>
  <si>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</si>
  <si>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</si>
  <si>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</si>
  <si>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</si>
  <si>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</si>
  <si>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</si>
  <si>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</si>
  <si>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</si>
  <si>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</si>
  <si>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</si>
  <si>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</si>
  <si>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</si>
  <si>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</si>
  <si>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</si>
  <si>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</si>
  <si>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</si>
  <si>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</si>
  <si>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</si>
  <si>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</si>
  <si>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</si>
  <si>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</si>
  <si>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</si>
  <si>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</si>
  <si>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</si>
  <si>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</si>
  <si>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</si>
  <si>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</si>
  <si>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</si>
  <si>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</si>
  <si>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</si>
  <si>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</si>
  <si>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</si>
  <si>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</si>
  <si>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</si>
  <si>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</si>
  <si>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</si>
  <si>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</si>
  <si>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</si>
  <si>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</si>
  <si>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</si>
  <si>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</si>
  <si>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</si>
  <si>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</si>
  <si>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</si>
  <si>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</si>
  <si>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</si>
  <si>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</si>
  <si>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</si>
  <si>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</si>
  <si>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</si>
  <si>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</si>
  <si>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</si>
  <si>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</si>
  <si>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</si>
  <si>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</si>
  <si>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</si>
  <si>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</si>
  <si>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</si>
  <si>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</si>
  <si>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</si>
  <si>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</si>
  <si>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</si>
  <si>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</si>
  <si>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</si>
  <si>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</si>
  <si>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</si>
  <si>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</si>
  <si>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</si>
  <si>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</si>
  <si>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</si>
  <si>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</si>
  <si>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</si>
  <si>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</si>
  <si>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</si>
  <si>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</si>
  <si>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</si>
  <si>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</si>
  <si>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</si>
  <si>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</si>
  <si>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</si>
  <si>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</si>
  <si>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</si>
  <si>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</si>
  <si>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</si>
  <si>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</si>
  <si>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</si>
  <si>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</si>
  <si>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</si>
  <si>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</si>
  <si>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</si>
  <si>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</si>
  <si>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</si>
  <si>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</si>
  <si>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</si>
  <si>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</si>
  <si>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</si>
  <si>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</si>
  <si>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</si>
  <si>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</si>
  <si>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</si>
  <si>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</si>
  <si>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</si>
  <si>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</si>
  <si>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</si>
  <si>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</si>
  <si>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</si>
  <si>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</si>
  <si>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</si>
  <si>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</si>
  <si>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</si>
  <si>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</si>
  <si>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</si>
  <si>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</si>
  <si>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</si>
  <si>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</si>
  <si>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</si>
  <si>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</si>
  <si>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</si>
  <si>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</si>
  <si>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</si>
  <si>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</si>
  <si>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</si>
  <si>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</si>
  <si>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</si>
  <si>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</si>
  <si>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</si>
  <si>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</si>
  <si>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</si>
  <si>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</si>
  <si>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</si>
  <si>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</si>
  <si>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</si>
  <si>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</si>
  <si>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</si>
  <si>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</si>
  <si>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</si>
  <si>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</si>
  <si>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</si>
  <si>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</si>
  <si>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</si>
  <si>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</si>
  <si>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</si>
  <si>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</si>
  <si>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</si>
  <si>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</si>
  <si>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</si>
  <si>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</si>
  <si>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</si>
  <si>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</si>
  <si>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</si>
  <si>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</si>
  <si>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</si>
  <si>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</si>
  <si>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</si>
  <si>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</si>
  <si>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</si>
  <si>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</si>
  <si>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</si>
  <si>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</si>
  <si>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</si>
  <si>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</si>
  <si>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</si>
  <si>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</si>
  <si>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</si>
  <si>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</si>
  <si>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</si>
  <si>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</si>
  <si>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</si>
  <si>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</si>
  <si>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</si>
  <si>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</si>
  <si>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</si>
  <si>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</si>
  <si>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</si>
  <si>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</si>
  <si>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</si>
  <si>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</si>
  <si>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</si>
  <si>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</si>
  <si>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</si>
  <si>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</si>
  <si>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</si>
  <si>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</si>
  <si>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</si>
  <si>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</si>
  <si>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</si>
  <si>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</si>
  <si>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</si>
  <si>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</si>
  <si>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</si>
  <si>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</si>
  <si>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</si>
  <si>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</si>
  <si>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</si>
  <si>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</si>
  <si>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</si>
  <si>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</si>
  <si>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</si>
  <si>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</si>
  <si>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</si>
  <si>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</si>
  <si>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</si>
  <si>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</si>
  <si>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</si>
  <si>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</si>
  <si>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</si>
  <si>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</si>
  <si>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</si>
  <si>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</si>
  <si>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</si>
  <si>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</si>
  <si>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</si>
  <si>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</si>
  <si>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</si>
  <si>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</si>
  <si>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</si>
  <si>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</si>
  <si>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</si>
  <si>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</si>
  <si>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</si>
  <si>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</si>
  <si>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</si>
  <si>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</si>
  <si>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</si>
  <si>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</si>
  <si>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</si>
  <si>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</si>
  <si>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</si>
  <si>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</si>
  <si>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</si>
  <si>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</si>
  <si>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</si>
  <si>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</si>
  <si>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</si>
  <si>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</si>
  <si>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</si>
  <si>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</si>
  <si>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</si>
  <si>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</si>
  <si>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</si>
  <si>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</si>
  <si>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</si>
  <si>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</si>
  <si>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</si>
  <si>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</si>
  <si>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</si>
  <si>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</si>
  <si>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</si>
  <si>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</si>
  <si>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</si>
  <si>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</si>
  <si>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</si>
  <si>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</si>
  <si>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</si>
  <si>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</si>
  <si>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</si>
  <si>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</si>
  <si>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</si>
  <si>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</si>
  <si>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</si>
  <si>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</si>
  <si>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</si>
  <si>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</si>
  <si>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</si>
  <si>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</si>
  <si>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</si>
  <si>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</si>
  <si>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</si>
  <si>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</si>
  <si>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</si>
  <si>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</si>
  <si>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</si>
  <si>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</si>
  <si>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</si>
  <si>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</si>
  <si>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</si>
  <si>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</si>
  <si>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</si>
  <si>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</si>
  <si>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</si>
  <si>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</si>
  <si>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</si>
  <si>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</si>
  <si>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</si>
  <si>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</si>
  <si>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</si>
  <si>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</si>
  <si>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</si>
  <si>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</si>
  <si>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</si>
  <si>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</si>
  <si>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</si>
  <si>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</si>
  <si>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</si>
  <si>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</si>
  <si>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</si>
  <si>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</si>
  <si>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</si>
  <si>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</si>
  <si>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</si>
  <si>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</si>
  <si>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</si>
  <si>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</si>
  <si>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</si>
  <si>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</si>
  <si>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</si>
  <si>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</si>
  <si>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</si>
  <si>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</si>
  <si>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</si>
  <si>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</si>
  <si>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</si>
  <si>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</si>
  <si>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</si>
  <si>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</si>
  <si>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</si>
  <si>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</si>
  <si>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</si>
  <si>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</si>
  <si>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</si>
  <si>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</si>
  <si>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</si>
  <si>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</si>
  <si>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</si>
  <si>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</si>
  <si>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</si>
  <si>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</si>
  <si>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</si>
  <si>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</si>
  <si>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</si>
  <si>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</si>
  <si>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</si>
  <si>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</si>
  <si>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</si>
  <si>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</si>
  <si>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</si>
  <si>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</si>
  <si>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</si>
  <si>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</si>
  <si>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</si>
  <si>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</si>
  <si>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</si>
  <si>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</si>
  <si>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</si>
  <si>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</si>
  <si>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</si>
  <si>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</si>
  <si>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</si>
  <si>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</si>
  <si>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</si>
  <si>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</si>
  <si>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</si>
  <si>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</si>
  <si>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</si>
  <si>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</si>
  <si>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</si>
  <si>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</si>
  <si>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</si>
  <si>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</si>
  <si>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</si>
  <si>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</si>
  <si>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</si>
  <si>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</si>
  <si>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</si>
  <si>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</si>
  <si>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</si>
  <si>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</si>
  <si>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</si>
  <si>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</si>
  <si>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</si>
  <si>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</si>
  <si>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</si>
  <si>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</si>
  <si>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</si>
  <si>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</si>
  <si>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</si>
  <si>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</si>
  <si>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</si>
  <si>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</si>
  <si>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</si>
  <si>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</si>
  <si>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</si>
  <si>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</si>
  <si>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</si>
  <si>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</si>
  <si>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</si>
  <si>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</si>
  <si>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</si>
  <si>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</si>
  <si>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</si>
  <si>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</si>
  <si>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</si>
  <si>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</si>
  <si>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</si>
  <si>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</si>
  <si>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</si>
  <si>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</si>
  <si>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</si>
  <si>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</si>
  <si>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</si>
  <si>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</si>
  <si>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</si>
  <si>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</si>
  <si>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</si>
  <si>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</si>
  <si>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</si>
  <si>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</si>
  <si>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</si>
  <si>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</si>
  <si>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</si>
  <si>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</si>
  <si>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</si>
  <si>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</si>
  <si>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</si>
  <si>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</si>
  <si>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</si>
  <si>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</si>
  <si>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</si>
  <si>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</si>
  <si>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</si>
  <si>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</si>
  <si>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</si>
  <si>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</si>
  <si>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</si>
  <si>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</si>
  <si>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</si>
  <si>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</si>
  <si>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</si>
  <si>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</si>
  <si>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</si>
  <si>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</si>
  <si>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</si>
  <si>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</si>
  <si>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</si>
  <si>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</si>
  <si>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</si>
  <si>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</si>
  <si>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</si>
  <si>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</si>
  <si>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</si>
  <si>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</si>
  <si>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</si>
  <si>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</si>
  <si>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</si>
  <si>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</si>
  <si>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</si>
  <si>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</si>
  <si>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</si>
  <si>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</si>
  <si>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</si>
  <si>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</si>
  <si>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</si>
  <si>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</si>
  <si>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</si>
  <si>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</si>
  <si>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</si>
  <si>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</si>
  <si>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</si>
  <si>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</si>
  <si>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</si>
  <si>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</si>
  <si>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</si>
  <si>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</si>
  <si>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</si>
  <si>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</si>
  <si>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</si>
  <si>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</si>
  <si>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</si>
  <si>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</si>
  <si>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</si>
  <si>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</si>
  <si>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</si>
  <si>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</si>
  <si>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</si>
  <si>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</si>
  <si>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</si>
  <si>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</si>
  <si>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</si>
  <si>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</si>
  <si>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</si>
  <si>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</si>
  <si>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</si>
  <si>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</si>
  <si>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</si>
  <si>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</si>
  <si>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</si>
  <si>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</si>
  <si>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</si>
  <si>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</si>
  <si>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</si>
  <si>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</si>
  <si>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</si>
  <si>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</si>
  <si>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</si>
  <si>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</si>
  <si>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</si>
  <si>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</si>
  <si>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</si>
  <si>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</si>
  <si>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</si>
  <si>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</si>
  <si>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</si>
  <si>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</si>
  <si>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</si>
  <si>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</si>
  <si>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</si>
  <si>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</si>
  <si>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</si>
  <si>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</si>
  <si>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</si>
  <si>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</si>
  <si>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</si>
  <si>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</si>
  <si>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</si>
  <si>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</si>
  <si>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</si>
  <si>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</si>
  <si>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</si>
  <si>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</si>
  <si>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</si>
  <si>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</si>
  <si>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</si>
  <si>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</si>
  <si>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</si>
  <si>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</si>
  <si>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</si>
  <si>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</si>
  <si>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</si>
  <si>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</si>
  <si>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</si>
  <si>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</si>
  <si>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</si>
  <si>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</si>
  <si>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</si>
  <si>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</si>
  <si>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</si>
  <si>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</si>
  <si>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</si>
  <si>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</si>
  <si>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</si>
  <si>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</si>
  <si>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</si>
  <si>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</si>
  <si>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</si>
  <si>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</si>
  <si>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</si>
  <si>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</si>
  <si>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</si>
  <si>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</si>
  <si>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</si>
  <si>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</si>
  <si>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</si>
  <si>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</si>
  <si>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</si>
  <si>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</si>
  <si>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</si>
  <si>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</si>
  <si>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</si>
  <si>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</si>
  <si>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</si>
  <si>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</si>
  <si>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</si>
  <si>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</si>
  <si>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</si>
  <si>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</si>
  <si>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</si>
  <si>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</si>
  <si>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</si>
  <si>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</si>
  <si>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</si>
  <si>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</si>
  <si>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</si>
  <si>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</si>
  <si>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</si>
  <si>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</si>
  <si>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</si>
  <si>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</si>
  <si>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</si>
  <si>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</si>
  <si>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</si>
  <si>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</si>
  <si>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</si>
  <si>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</si>
  <si>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</si>
  <si>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</si>
  <si>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</si>
  <si>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</si>
  <si>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</si>
  <si>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</si>
  <si>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</si>
  <si>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</si>
  <si>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</si>
  <si>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</si>
  <si>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</si>
  <si>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</si>
  <si>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</si>
  <si>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</si>
  <si>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</si>
  <si>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</si>
  <si>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</si>
  <si>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</si>
  <si>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</si>
  <si>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</si>
  <si>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</si>
  <si>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</si>
  <si>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</si>
  <si>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</si>
  <si>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</si>
  <si>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</si>
  <si>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</si>
  <si>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</si>
  <si>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</si>
  <si>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</si>
  <si>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</si>
  <si>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</si>
  <si>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</si>
  <si>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</si>
  <si>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</si>
  <si>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</si>
  <si>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</si>
  <si>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</si>
  <si>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</si>
  <si>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</si>
  <si>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</si>
  <si>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</si>
  <si>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</si>
  <si>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</si>
  <si>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</si>
  <si>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</si>
  <si>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</si>
  <si>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</si>
  <si>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</si>
  <si>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</si>
  <si>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</si>
  <si>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</si>
  <si>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</si>
  <si>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</si>
  <si>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</si>
  <si>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</si>
  <si>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</si>
  <si>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</si>
  <si>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</si>
  <si>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</si>
  <si>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</si>
  <si>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</si>
  <si>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</si>
  <si>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</si>
  <si>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</si>
  <si>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</si>
  <si>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</si>
  <si>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</si>
  <si>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</si>
  <si>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</si>
  <si>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</si>
  <si>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</si>
  <si>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</si>
  <si>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</si>
  <si>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</si>
  <si>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</si>
  <si>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</si>
  <si>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</si>
  <si>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</si>
  <si>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</si>
  <si>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</si>
  <si>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</si>
  <si>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</si>
  <si>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</si>
  <si>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</si>
  <si>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</si>
  <si>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</si>
  <si>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</si>
  <si>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</si>
  <si>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</si>
  <si>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</si>
  <si>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</si>
  <si>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</si>
  <si>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</si>
  <si>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</si>
  <si>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</si>
  <si>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</si>
  <si>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</si>
  <si>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</si>
  <si>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</si>
  <si>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</si>
  <si>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</si>
  <si>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</si>
  <si>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</si>
  <si>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</si>
  <si>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</si>
  <si>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</si>
  <si>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</si>
  <si>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</si>
  <si>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</si>
  <si>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</si>
  <si>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</si>
  <si>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</si>
  <si>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</si>
  <si>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</si>
  <si>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</si>
  <si>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</si>
  <si>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</si>
  <si>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</si>
  <si>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</si>
  <si>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</si>
  <si>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</si>
  <si>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</si>
  <si>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</si>
  <si>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</si>
  <si>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</si>
  <si>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</si>
  <si>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</si>
  <si>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</si>
  <si>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</si>
  <si>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</si>
  <si>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</si>
  <si>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</si>
  <si>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</si>
  <si>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</si>
  <si>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</si>
  <si>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</si>
  <si>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</si>
  <si>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</si>
  <si>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</si>
  <si>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</si>
  <si>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</si>
  <si>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</si>
  <si>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</si>
  <si>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</si>
  <si>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</si>
  <si>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</si>
  <si>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</si>
  <si>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</si>
  <si>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</si>
  <si>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</si>
  <si>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</si>
  <si>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</si>
  <si>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</si>
  <si>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</si>
  <si>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</si>
  <si>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</si>
  <si>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</si>
  <si>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</si>
  <si>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</si>
  <si>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</si>
  <si>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</si>
  <si>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</si>
  <si>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</si>
  <si>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</si>
  <si>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</si>
  <si>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</si>
  <si>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</si>
  <si>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</si>
  <si>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</si>
  <si>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</si>
  <si>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</si>
  <si>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</si>
  <si>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</si>
  <si>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</si>
  <si>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</si>
  <si>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</si>
  <si>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</si>
  <si>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</si>
  <si>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</si>
  <si>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</si>
  <si>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</si>
  <si>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</si>
  <si>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</si>
  <si>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</si>
  <si>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</si>
  <si>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</si>
  <si>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</si>
  <si>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</si>
  <si>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</si>
  <si>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</si>
  <si>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</si>
  <si>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</si>
  <si>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</si>
  <si>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</si>
  <si>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</si>
  <si>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</si>
  <si>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</si>
  <si>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</si>
  <si>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</si>
  <si>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</si>
  <si>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</si>
  <si>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</si>
  <si>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</si>
  <si>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</si>
  <si>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</si>
  <si>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</si>
  <si>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</si>
  <si>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</si>
  <si>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</si>
  <si>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</si>
  <si>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</si>
  <si>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</si>
  <si>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</si>
  <si>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</si>
  <si>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</si>
  <si>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</si>
  <si>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</si>
  <si>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</si>
  <si>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</si>
  <si>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</si>
  <si>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</si>
  <si>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</si>
  <si>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</si>
  <si>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</si>
  <si>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</si>
  <si>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</si>
  <si>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</si>
  <si>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</si>
  <si>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</si>
  <si>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</si>
  <si>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</si>
  <si>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</si>
  <si>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</si>
  <si>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</si>
  <si>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</si>
  <si>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</si>
  <si>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</si>
  <si>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</si>
  <si>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</si>
  <si>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</si>
  <si>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</si>
  <si>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</si>
  <si>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</si>
  <si>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</si>
  <si>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</si>
  <si>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</si>
  <si>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</si>
  <si>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</si>
  <si>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</si>
  <si>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</si>
  <si>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</si>
  <si>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</si>
  <si>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</si>
  <si>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</si>
  <si>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</si>
  <si>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</si>
  <si>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</si>
  <si>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</si>
  <si>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</si>
  <si>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</si>
  <si>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</si>
  <si>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</si>
  <si>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</si>
  <si>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</si>
  <si>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</si>
  <si>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</si>
  <si>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</si>
  <si>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</si>
  <si>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</si>
  <si>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</si>
  <si>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</si>
  <si>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</si>
  <si>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</si>
  <si>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</si>
  <si>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</si>
  <si>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</si>
  <si>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</si>
  <si>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</si>
  <si>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</si>
  <si>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</si>
  <si>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</si>
  <si>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</si>
  <si>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</si>
  <si>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</si>
  <si>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</si>
  <si>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</si>
  <si>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</si>
  <si>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</si>
  <si>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</si>
  <si>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</si>
  <si>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</si>
  <si>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</si>
  <si>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</si>
  <si>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</si>
  <si>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</si>
  <si>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</si>
  <si>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</si>
  <si>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</si>
  <si>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</si>
  <si>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</si>
  <si>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</si>
  <si>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</si>
  <si>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</si>
  <si>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</si>
  <si>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</si>
  <si>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</si>
  <si>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</si>
  <si>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</si>
  <si>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</si>
  <si>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</si>
  <si>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</si>
  <si>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</si>
  <si>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</si>
  <si>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</si>
  <si>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</si>
  <si>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</si>
  <si>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</si>
  <si>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</si>
  <si>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</si>
  <si>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</si>
  <si>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</si>
  <si>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</si>
  <si>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</si>
  <si>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</si>
  <si>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</si>
  <si>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</si>
  <si>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</si>
  <si>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</si>
  <si>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</si>
  <si>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</si>
  <si>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</si>
  <si>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</si>
  <si>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</si>
  <si>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</si>
  <si>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</si>
  <si>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</si>
  <si>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</si>
  <si>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</si>
  <si>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</si>
  <si>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</si>
  <si>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</si>
  <si>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</si>
  <si>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</si>
  <si>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</si>
  <si>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</si>
  <si>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</si>
  <si>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</si>
  <si>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</si>
  <si>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</si>
  <si>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</si>
  <si>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</si>
  <si>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</si>
  <si>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</si>
  <si>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</si>
  <si>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</si>
  <si>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</si>
  <si>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</si>
  <si>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</si>
  <si>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</si>
  <si>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</si>
  <si>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</si>
  <si>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</si>
  <si>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</si>
  <si>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</si>
  <si>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</si>
  <si>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</si>
  <si>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</si>
  <si>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</si>
  <si>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</si>
  <si>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</si>
  <si>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</si>
  <si>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</si>
  <si>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</si>
  <si>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</si>
  <si>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</si>
  <si>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</si>
  <si>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</si>
  <si>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</si>
  <si>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</si>
  <si>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</si>
  <si>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</si>
  <si>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</si>
  <si>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</si>
  <si>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</si>
  <si>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</si>
  <si>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</si>
  <si>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</si>
  <si>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</si>
  <si>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</si>
  <si>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</si>
  <si>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</si>
  <si>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</si>
  <si>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</si>
  <si>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</si>
  <si>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</si>
  <si>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</si>
  <si>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</si>
  <si>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</si>
  <si>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</si>
  <si>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</si>
  <si>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</si>
  <si>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</si>
  <si>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</si>
  <si>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</si>
  <si>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</si>
  <si>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</si>
  <si>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</si>
  <si>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</si>
  <si>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</si>
  <si>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</si>
  <si>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</si>
  <si>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</si>
  <si>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</si>
  <si>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</si>
  <si>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</si>
  <si>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</si>
  <si>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</si>
  <si>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</si>
  <si>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</si>
  <si>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</si>
  <si>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</si>
  <si>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</si>
  <si>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</si>
  <si>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</si>
  <si>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</si>
  <si>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</si>
  <si>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</si>
  <si>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</si>
  <si>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</si>
  <si>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</si>
  <si>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</si>
  <si>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</si>
  <si>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</si>
  <si>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</si>
  <si>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</si>
  <si>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</si>
  <si>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</si>
  <si>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</si>
  <si>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</si>
  <si>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</si>
  <si>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</si>
  <si>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</si>
  <si>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</si>
  <si>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</si>
  <si>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</si>
  <si>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</si>
  <si>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</si>
  <si>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</si>
  <si>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</si>
  <si>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</si>
  <si>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</si>
  <si>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</si>
  <si>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</si>
  <si>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</si>
  <si>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</si>
  <si>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</si>
  <si>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</si>
  <si>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</si>
  <si>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</si>
  <si>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</si>
  <si>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</si>
  <si>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</si>
  <si>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</si>
  <si>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</si>
  <si>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</si>
  <si>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</si>
  <si>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</si>
  <si>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</si>
  <si>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</si>
  <si>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</si>
  <si>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</si>
  <si>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</si>
  <si>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</si>
  <si>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</si>
  <si>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</si>
  <si>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</si>
  <si>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</si>
  <si>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</si>
  <si>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</si>
  <si>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</si>
  <si>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</si>
  <si>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</si>
  <si>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</si>
  <si>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</si>
  <si>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</si>
  <si>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</si>
  <si>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</si>
  <si>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</si>
  <si>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</si>
  <si>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</si>
  <si>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</si>
  <si>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</si>
  <si>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</si>
  <si>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</si>
  <si>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</si>
  <si>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</si>
  <si>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</si>
  <si>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</si>
  <si>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</si>
  <si>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</si>
  <si>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</si>
  <si>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</si>
  <si>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</si>
  <si>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</si>
  <si>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</si>
  <si>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</si>
  <si>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</si>
  <si>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</si>
  <si>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</si>
  <si>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</si>
  <si>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</si>
  <si>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</si>
  <si>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</si>
  <si>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</si>
  <si>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</si>
  <si>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</si>
  <si>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</si>
  <si>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</si>
  <si>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</si>
  <si>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</si>
  <si>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</si>
  <si>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</si>
  <si>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</si>
  <si>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</si>
  <si>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</si>
  <si>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</si>
  <si>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</si>
  <si>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</si>
  <si>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</si>
  <si>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</si>
  <si>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</si>
  <si>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</si>
  <si>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</si>
  <si>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</si>
  <si>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</si>
  <si>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</si>
  <si>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</si>
  <si>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</si>
  <si>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</si>
  <si>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</si>
  <si>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</si>
  <si>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</si>
  <si>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</si>
  <si>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</si>
  <si>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</si>
  <si>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</si>
  <si>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</si>
  <si>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</si>
  <si>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</si>
  <si>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</si>
  <si>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</si>
  <si>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</si>
  <si>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</si>
  <si>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</si>
  <si>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</si>
  <si>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</si>
  <si>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</si>
  <si>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</si>
  <si>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</si>
  <si>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</si>
  <si>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</si>
  <si>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</si>
  <si>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</si>
  <si>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</si>
  <si>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</si>
  <si>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</si>
  <si>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</si>
  <si>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</si>
  <si>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</si>
  <si>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</si>
  <si>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</si>
  <si>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</si>
  <si>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</si>
  <si>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</si>
  <si>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</si>
  <si>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</si>
  <si>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</si>
  <si>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</si>
  <si>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</si>
  <si>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</si>
  <si>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</si>
  <si>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</si>
  <si>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</si>
  <si>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</si>
  <si>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</si>
  <si>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</si>
  <si>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</si>
  <si>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</si>
  <si>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</si>
  <si>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</si>
  <si>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</si>
  <si>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</si>
  <si>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</si>
  <si>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</si>
  <si>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</si>
  <si>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</si>
  <si>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</si>
  <si>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</si>
  <si>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</si>
  <si>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</si>
  <si>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</si>
  <si>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</si>
  <si>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</si>
  <si>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</si>
  <si>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</si>
  <si>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</si>
  <si>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</si>
  <si>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</si>
  <si>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</si>
  <si>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</si>
  <si>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</si>
  <si>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</si>
  <si>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</si>
  <si>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</si>
  <si>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</si>
  <si>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</si>
  <si>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</si>
  <si>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</si>
  <si>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</si>
  <si>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</si>
  <si>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</si>
  <si>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</si>
  <si>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</si>
  <si>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</si>
  <si>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</si>
  <si>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</si>
  <si>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</si>
  <si>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</si>
  <si>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</si>
  <si>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</si>
  <si>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</si>
  <si>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</si>
  <si>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</si>
  <si>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</si>
  <si>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</si>
  <si>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</si>
  <si>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</si>
  <si>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</si>
  <si>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</si>
  <si>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</si>
  <si>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</si>
  <si>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</si>
  <si>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</si>
  <si>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</si>
  <si>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</si>
  <si>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</si>
  <si>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</si>
  <si>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</si>
  <si>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</si>
  <si>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</si>
  <si>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</si>
  <si>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</si>
  <si>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</si>
  <si>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</si>
  <si>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</si>
  <si>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</si>
  <si>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</si>
  <si>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</si>
  <si>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</si>
  <si>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</si>
  <si>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</si>
  <si>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</si>
  <si>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</si>
  <si>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</si>
  <si>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</si>
  <si>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</si>
  <si>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</si>
  <si>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</si>
  <si>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</si>
  <si>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</si>
  <si>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</si>
  <si>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</si>
  <si>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</si>
  <si>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</si>
  <si>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</si>
  <si>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</si>
  <si>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</si>
  <si>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</si>
  <si>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</si>
  <si>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</si>
  <si>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</si>
  <si>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</si>
  <si>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</si>
  <si>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</si>
  <si>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</si>
  <si>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</si>
  <si>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</si>
  <si>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</si>
  <si>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</si>
  <si>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</si>
  <si>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</si>
  <si>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</si>
  <si>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</si>
  <si>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</si>
  <si>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</si>
  <si>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</si>
  <si>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</si>
  <si>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</si>
  <si>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</si>
  <si>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</si>
  <si>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</si>
  <si>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</si>
  <si>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</si>
  <si>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</si>
  <si>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</si>
  <si>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</si>
  <si>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</si>
  <si>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</si>
  <si>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</si>
  <si>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</si>
  <si>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</si>
  <si>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</si>
  <si>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</si>
  <si>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</si>
  <si>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</si>
  <si>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</si>
  <si>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</si>
  <si>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</si>
  <si>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</si>
  <si>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</si>
  <si>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</si>
  <si>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</si>
  <si>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</si>
  <si>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</si>
  <si>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</si>
  <si>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</si>
  <si>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</si>
  <si>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</si>
  <si>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</si>
  <si>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</si>
  <si>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</si>
  <si>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</si>
  <si>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</si>
  <si>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</si>
  <si>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</si>
  <si>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</si>
  <si>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</si>
  <si>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</si>
  <si>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</si>
  <si>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</si>
  <si>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</si>
  <si>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</si>
  <si>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</si>
  <si>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</si>
  <si>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</si>
  <si>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</si>
  <si>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</si>
  <si>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</si>
  <si>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</si>
  <si>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</si>
  <si>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</si>
  <si>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</si>
  <si>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</si>
  <si>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</si>
  <si>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</si>
  <si>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</si>
  <si>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</si>
  <si>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</si>
  <si>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</si>
  <si>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</si>
  <si>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</si>
  <si>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</si>
  <si>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</si>
  <si>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</si>
  <si>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</si>
  <si>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</si>
  <si>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</si>
  <si>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</si>
  <si>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</si>
  <si>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</si>
  <si>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</si>
  <si>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</si>
  <si>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</si>
  <si>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</si>
  <si>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</si>
  <si>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</si>
  <si>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</si>
  <si>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</si>
  <si>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</si>
  <si>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</si>
  <si>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</si>
  <si>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</si>
  <si>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</si>
  <si>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</si>
  <si>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</si>
  <si>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</si>
  <si>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</si>
  <si>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</si>
  <si>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</si>
  <si>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</si>
  <si>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</si>
  <si>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</si>
  <si>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</si>
  <si>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</si>
  <si>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</si>
  <si>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</si>
  <si>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</si>
  <si>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</si>
  <si>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</si>
  <si>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</si>
  <si>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</si>
  <si>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</si>
  <si>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</si>
  <si>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</si>
  <si>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</si>
  <si>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</si>
  <si>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</si>
  <si>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</si>
  <si>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</si>
  <si>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</si>
  <si>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</si>
  <si>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</si>
  <si>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</si>
  <si>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</si>
  <si>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</si>
  <si>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</si>
  <si>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</si>
  <si>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</si>
  <si>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</si>
  <si>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</si>
  <si>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</si>
  <si>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</si>
  <si>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</si>
  <si>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</si>
  <si>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</si>
  <si>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</si>
  <si>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</si>
  <si>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</si>
  <si>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</si>
  <si>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</si>
  <si>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</si>
  <si>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</si>
  <si>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</si>
  <si>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</si>
  <si>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</si>
  <si>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</si>
  <si>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</si>
  <si>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</si>
  <si>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</si>
  <si>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</si>
  <si>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</si>
  <si>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</si>
  <si>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</si>
  <si>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</si>
  <si>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</si>
  <si>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</si>
  <si>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</si>
  <si>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</si>
  <si>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</si>
  <si>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</si>
  <si>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</si>
  <si>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</si>
  <si>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</si>
  <si>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</si>
  <si>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</si>
  <si>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</si>
  <si>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</si>
  <si>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</si>
  <si>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</si>
  <si>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</si>
  <si>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</si>
  <si>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</si>
  <si>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</si>
  <si>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</si>
  <si>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</si>
  <si>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</si>
  <si>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</si>
  <si>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</si>
  <si>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</si>
  <si>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</si>
  <si>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</si>
  <si>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</si>
  <si>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</si>
  <si>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</si>
  <si>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</si>
  <si>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</si>
  <si>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</si>
  <si>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</si>
  <si>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</si>
  <si>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</si>
  <si>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</si>
  <si>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</si>
  <si>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</si>
  <si>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</si>
  <si>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</si>
  <si>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</si>
  <si>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</si>
  <si>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</si>
  <si>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</si>
  <si>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</si>
  <si>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</si>
  <si>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</si>
  <si>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</si>
  <si>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</si>
  <si>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</si>
  <si>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</si>
  <si>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</si>
  <si>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</si>
  <si>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</si>
  <si>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</si>
  <si>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</si>
  <si>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</si>
  <si>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</si>
  <si>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</si>
  <si>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</si>
  <si>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</si>
  <si>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</si>
  <si>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</si>
  <si>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</si>
  <si>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</si>
  <si>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</si>
  <si>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</si>
  <si>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</si>
  <si>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</si>
  <si>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</si>
  <si>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</si>
  <si>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</si>
  <si>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</si>
  <si>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</si>
  <si>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</si>
  <si>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</si>
  <si>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</si>
  <si>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</si>
  <si>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</si>
  <si>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</si>
  <si>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</si>
  <si>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</si>
  <si>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</si>
  <si>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</si>
  <si>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</si>
  <si>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</si>
  <si>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</si>
  <si>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</si>
  <si>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</si>
  <si>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</si>
  <si>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</si>
  <si>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</si>
  <si>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</si>
  <si>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</si>
  <si>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</si>
  <si>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</si>
  <si>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</si>
  <si>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</si>
  <si>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</si>
  <si>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</si>
  <si>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</si>
  <si>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</si>
  <si>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</si>
  <si>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</si>
  <si>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</si>
  <si>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</si>
  <si>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</si>
  <si>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</si>
  <si>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</si>
  <si>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</si>
  <si>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</si>
  <si>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</si>
  <si>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</si>
  <si>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</si>
  <si>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</si>
  <si>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</si>
  <si>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</si>
  <si>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</si>
  <si>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</si>
  <si>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</si>
  <si>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</si>
  <si>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</si>
  <si>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</si>
  <si>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</si>
  <si>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</si>
  <si>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</si>
  <si>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</si>
  <si>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</si>
  <si>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</si>
  <si>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</si>
  <si>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</si>
  <si>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</si>
  <si>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</si>
  <si>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</si>
  <si>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</si>
  <si>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</si>
  <si>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</si>
  <si>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</si>
  <si>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</si>
  <si>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</si>
  <si>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</si>
  <si>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</si>
  <si>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</si>
  <si>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</si>
  <si>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</si>
  <si>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</si>
  <si>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</si>
  <si>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</si>
  <si>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</si>
  <si>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</si>
  <si>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</si>
  <si>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</si>
  <si>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</si>
  <si>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</si>
  <si>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</si>
  <si>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</si>
  <si>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</si>
  <si>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</si>
  <si>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</si>
  <si>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</si>
  <si>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</si>
  <si>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</si>
  <si>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</si>
  <si>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</si>
  <si>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</si>
  <si>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</si>
  <si>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</si>
  <si>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</si>
  <si>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</si>
  <si>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</si>
  <si>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</si>
  <si>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</si>
  <si>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</si>
  <si>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</si>
  <si>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</si>
  <si>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</si>
  <si>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</si>
  <si>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</si>
  <si>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</si>
  <si>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</si>
  <si>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</si>
  <si>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</si>
  <si>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</si>
  <si>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</si>
  <si>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</si>
  <si>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</si>
  <si>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</si>
  <si>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</si>
  <si>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</si>
  <si>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</si>
  <si>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</si>
  <si>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</si>
  <si>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</si>
  <si>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</si>
  <si>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</si>
  <si>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</si>
  <si>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</si>
  <si>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</si>
  <si>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</si>
  <si>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</si>
  <si>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</si>
  <si>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</si>
  <si>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</si>
  <si>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</si>
  <si>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</si>
  <si>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</si>
  <si>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</si>
  <si>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</si>
  <si>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</si>
  <si>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</si>
  <si>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</si>
  <si>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</si>
  <si>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</si>
  <si>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</si>
  <si>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</si>
  <si>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</si>
  <si>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</si>
  <si>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</si>
  <si>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</si>
  <si>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</si>
  <si>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</si>
  <si>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</si>
  <si>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</si>
  <si>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</si>
  <si>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</si>
  <si>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</si>
  <si>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</si>
  <si>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</si>
  <si>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</si>
  <si>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</si>
  <si>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</si>
  <si>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</si>
  <si>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</si>
  <si>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</si>
  <si>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</si>
  <si>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</si>
  <si>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</si>
  <si>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</si>
  <si>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</si>
  <si>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</si>
  <si>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</si>
  <si>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</si>
  <si>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</si>
  <si>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</si>
  <si>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</si>
  <si>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</si>
  <si>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</si>
  <si>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</si>
  <si>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</si>
  <si>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</si>
  <si>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</si>
  <si>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</si>
  <si>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</si>
  <si>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</si>
  <si>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</si>
  <si>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</si>
  <si>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</si>
  <si>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</si>
  <si>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</si>
  <si>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</si>
  <si>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</si>
  <si>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</si>
  <si>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</si>
  <si>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</si>
  <si>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</si>
  <si>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</si>
  <si>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</si>
  <si>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</si>
  <si>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</si>
  <si>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</si>
  <si>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</si>
  <si>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</si>
  <si>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</si>
  <si>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</si>
  <si>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</si>
  <si>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</si>
  <si>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</si>
  <si>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</si>
  <si>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</si>
  <si>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</si>
  <si>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</si>
  <si>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</si>
  <si>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</si>
  <si>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</si>
  <si>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</si>
  <si>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</si>
  <si>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</si>
  <si>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</si>
  <si>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</si>
  <si>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</si>
  <si>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</si>
  <si>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</si>
  <si>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</si>
  <si>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</si>
  <si>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</si>
  <si>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</si>
  <si>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</si>
  <si>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</si>
  <si>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</si>
  <si>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</si>
  <si>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</si>
  <si>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</si>
  <si>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</si>
  <si>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</si>
  <si>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</si>
  <si>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</si>
  <si>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</si>
  <si>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</si>
  <si>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</si>
  <si>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</si>
  <si>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</si>
  <si>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</si>
  <si>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</si>
  <si>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</si>
  <si>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</si>
  <si>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</si>
  <si>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</si>
  <si>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</si>
  <si>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</si>
  <si>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</si>
  <si>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</si>
  <si>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</si>
  <si>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</si>
  <si>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</si>
  <si>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</si>
  <si>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</si>
  <si>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</si>
  <si>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</si>
  <si>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</si>
  <si>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</si>
  <si>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</si>
  <si>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</si>
  <si>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</si>
  <si>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</si>
  <si>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</si>
  <si>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</si>
  <si>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</si>
  <si>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</si>
  <si>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</si>
  <si>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</si>
  <si>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</si>
  <si>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</si>
  <si>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</si>
  <si>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</si>
  <si>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</si>
  <si>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</si>
  <si>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</si>
  <si>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</si>
  <si>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</si>
  <si>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</si>
  <si>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</si>
  <si>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</si>
  <si>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</si>
  <si>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</si>
  <si>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</si>
  <si>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</si>
  <si>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</si>
  <si>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</si>
  <si>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</si>
  <si>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</si>
  <si>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</si>
  <si>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</si>
  <si>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</si>
  <si>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</si>
  <si>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</si>
  <si>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</si>
  <si>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</si>
  <si>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</si>
  <si>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</si>
  <si>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</si>
  <si>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</si>
  <si>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</si>
  <si>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</si>
  <si>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</si>
  <si>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</si>
  <si>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</si>
  <si>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</si>
  <si>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</si>
  <si>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</si>
  <si>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</si>
  <si>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</si>
  <si>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</si>
  <si>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</si>
  <si>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</si>
  <si>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</si>
  <si>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</si>
  <si>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</si>
  <si>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</si>
  <si>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</si>
  <si>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</si>
  <si>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</si>
  <si>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</si>
  <si>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</si>
  <si>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</si>
  <si>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</si>
  <si>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</si>
  <si>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</si>
  <si>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</si>
  <si>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</si>
  <si>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</si>
  <si>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</si>
  <si>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</si>
  <si>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</si>
  <si>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</si>
  <si>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</si>
  <si>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</si>
  <si>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</si>
  <si>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</si>
  <si>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</si>
  <si>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</si>
  <si>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</si>
  <si>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</si>
  <si>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</si>
  <si>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</si>
  <si>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</si>
  <si>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</si>
  <si>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</si>
  <si>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</si>
  <si>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</si>
  <si>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</si>
  <si>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</si>
  <si>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</si>
  <si>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</si>
  <si>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</si>
  <si>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</si>
  <si>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</si>
  <si>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</si>
  <si>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</si>
  <si>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</si>
  <si>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</si>
  <si>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</si>
  <si>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</si>
  <si>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</si>
  <si>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</si>
  <si>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</si>
  <si>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</si>
  <si>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</si>
  <si>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</si>
  <si>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</si>
  <si>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</si>
  <si>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</si>
  <si>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</si>
  <si>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</si>
  <si>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</si>
  <si>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</si>
  <si>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</si>
  <si>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</si>
  <si>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</si>
  <si>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</si>
  <si>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</si>
  <si>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</si>
  <si>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</si>
  <si>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</si>
  <si>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</si>
  <si>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</si>
  <si>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</si>
  <si>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</si>
  <si>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</si>
  <si>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</si>
  <si>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</si>
  <si>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</si>
  <si>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</si>
  <si>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</si>
  <si>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</si>
  <si>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</si>
  <si>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</si>
  <si>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</si>
  <si>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</si>
  <si>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</si>
  <si>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</si>
  <si>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</si>
  <si>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</si>
  <si>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</si>
  <si>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</si>
  <si>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</si>
  <si>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</si>
  <si>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</si>
  <si>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</si>
  <si>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</si>
  <si>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</si>
  <si>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</si>
  <si>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</si>
  <si>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</si>
  <si>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</si>
  <si>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</si>
  <si>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</si>
  <si>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</si>
  <si>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</si>
  <si>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</si>
  <si>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</si>
  <si>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</si>
  <si>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</si>
  <si>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</si>
  <si>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</si>
  <si>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</si>
  <si>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</si>
  <si>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</si>
  <si>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</si>
  <si>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</si>
  <si>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</si>
  <si>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</si>
  <si>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</si>
  <si>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</si>
  <si>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</si>
  <si>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</si>
  <si>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</si>
  <si>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</si>
  <si>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</si>
  <si>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</si>
  <si>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</si>
  <si>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</si>
  <si>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</si>
  <si>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</si>
  <si>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</si>
  <si>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</si>
  <si>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</si>
  <si>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</si>
  <si>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</si>
  <si>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</si>
  <si>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</si>
  <si>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</si>
  <si>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</si>
  <si>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</si>
  <si>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</si>
  <si>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</si>
  <si>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</si>
  <si>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</si>
  <si>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</si>
  <si>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</si>
  <si>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</si>
  <si>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</si>
  <si>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</si>
  <si>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</si>
  <si>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</si>
  <si>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</si>
  <si>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</si>
  <si>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</si>
  <si>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</si>
  <si>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</si>
  <si>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</si>
  <si>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</si>
  <si>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</si>
  <si>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</si>
  <si>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</si>
  <si>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</si>
  <si>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</si>
  <si>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</si>
  <si>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</si>
  <si>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</si>
  <si>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</si>
  <si>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</si>
  <si>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</si>
  <si>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</si>
  <si>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</si>
  <si>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</si>
  <si>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</si>
  <si>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</si>
  <si>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</si>
  <si>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</si>
  <si>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</si>
  <si>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</si>
  <si>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</si>
  <si>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</si>
  <si>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</si>
  <si>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</si>
  <si>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</si>
  <si>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</si>
  <si>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</si>
  <si>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</si>
  <si>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</si>
  <si>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</si>
  <si>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</si>
  <si>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</si>
  <si>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</si>
  <si>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</si>
  <si>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</si>
  <si>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</si>
  <si>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</si>
  <si>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</si>
  <si>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</si>
  <si>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</si>
  <si>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</si>
  <si>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</si>
  <si>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</si>
  <si>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</si>
  <si>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</si>
  <si>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</si>
  <si>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</si>
  <si>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</si>
  <si>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</si>
  <si>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</si>
  <si>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</si>
  <si>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</si>
  <si>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</si>
  <si>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</si>
  <si>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</si>
  <si>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</si>
  <si>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</si>
  <si>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</si>
  <si>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</si>
  <si>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</si>
  <si>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</si>
  <si>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</si>
  <si>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</si>
  <si>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</si>
  <si>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</si>
  <si>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</si>
  <si>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</si>
  <si>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</si>
  <si>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</si>
  <si>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</si>
  <si>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</si>
  <si>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</si>
  <si>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</si>
  <si>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</si>
  <si>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</si>
  <si>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</si>
  <si>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</si>
  <si>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</si>
  <si>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</si>
  <si>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</si>
  <si>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</si>
  <si>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</si>
  <si>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</si>
  <si>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</si>
  <si>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</si>
  <si>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</si>
  <si>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</si>
  <si>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</si>
  <si>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</si>
  <si>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</si>
  <si>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</si>
  <si>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</si>
  <si>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</si>
  <si>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</si>
  <si>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</si>
  <si>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</si>
  <si>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</si>
  <si>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</si>
  <si>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</si>
  <si>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</si>
  <si>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</si>
  <si>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</si>
  <si>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</si>
  <si>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</si>
  <si>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</si>
  <si>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</si>
  <si>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</si>
  <si>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</si>
  <si>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</si>
  <si>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</si>
  <si>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</si>
  <si>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</si>
  <si>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</si>
  <si>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</si>
  <si>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</si>
  <si>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</si>
  <si>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</si>
  <si>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</si>
  <si>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</si>
  <si>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</si>
  <si>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</si>
  <si>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</si>
  <si>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</si>
  <si>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</si>
  <si>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</si>
  <si>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</si>
  <si>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</si>
  <si>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</si>
  <si>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</si>
  <si>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</si>
  <si>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</si>
  <si>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</si>
  <si>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</si>
  <si>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</si>
  <si>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</si>
  <si>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</si>
  <si>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</si>
  <si>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</si>
  <si>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</si>
  <si>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</si>
  <si>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</si>
  <si>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</si>
  <si>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</si>
  <si>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</si>
  <si>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</si>
  <si>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</si>
  <si>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</si>
  <si>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</si>
  <si>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</si>
  <si>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</si>
  <si>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</si>
  <si>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</si>
  <si>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</si>
  <si>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</si>
  <si>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</si>
  <si>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</si>
  <si>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</si>
  <si>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</si>
  <si>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</si>
  <si>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</si>
  <si>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</si>
  <si>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</si>
  <si>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</si>
  <si>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</si>
  <si>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</si>
  <si>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</si>
  <si>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</si>
  <si>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</si>
  <si>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</si>
  <si>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</si>
  <si>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</si>
  <si>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</si>
  <si>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</si>
  <si>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</si>
  <si>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</si>
  <si>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</si>
  <si>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</si>
  <si>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</si>
  <si>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</si>
  <si>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</si>
  <si>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</si>
  <si>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</si>
  <si>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</si>
  <si>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</si>
  <si>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</si>
  <si>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</si>
  <si>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</si>
  <si>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</si>
  <si>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</si>
  <si>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</si>
  <si>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</si>
  <si>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</si>
  <si>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</si>
  <si>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</si>
  <si>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</si>
  <si>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</si>
  <si>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</si>
  <si>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</si>
  <si>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</si>
  <si>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</si>
  <si>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</si>
  <si>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</si>
  <si>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</si>
  <si>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</si>
  <si>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</si>
  <si>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</si>
  <si>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</si>
  <si>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</si>
  <si>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</si>
  <si>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</si>
  <si>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</si>
  <si>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</si>
  <si>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</si>
  <si>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</si>
  <si>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</si>
  <si>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</si>
  <si>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</si>
  <si>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</si>
  <si>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</si>
  <si>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</si>
  <si>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</si>
  <si>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</si>
  <si>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</si>
  <si>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</si>
  <si>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</si>
  <si>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</si>
  <si>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</si>
  <si>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</si>
  <si>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</si>
  <si>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</si>
  <si>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</si>
  <si>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</si>
  <si>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</si>
  <si>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</si>
  <si>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</si>
  <si>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</si>
  <si>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</si>
  <si>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</si>
  <si>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</si>
  <si>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</si>
  <si>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</si>
  <si>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</si>
  <si>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</si>
  <si>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</si>
  <si>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</si>
  <si>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</si>
  <si>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</si>
  <si>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</si>
  <si>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</si>
  <si>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</si>
  <si>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</si>
  <si>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</si>
  <si>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</si>
  <si>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</si>
  <si>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</si>
  <si>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</si>
  <si>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</si>
  <si>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</si>
  <si>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</si>
  <si>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</si>
  <si>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</si>
  <si>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</si>
  <si>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</si>
  <si>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</si>
  <si>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</si>
  <si>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</si>
  <si>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</si>
  <si>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</si>
  <si>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</si>
  <si>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</si>
  <si>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</si>
  <si>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</si>
  <si>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</si>
  <si>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</si>
  <si>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</si>
  <si>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</si>
  <si>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</si>
  <si>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</si>
  <si>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</si>
  <si>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</si>
  <si>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</si>
  <si>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</si>
  <si>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</si>
  <si>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</si>
  <si>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</si>
  <si>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</si>
  <si>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</si>
  <si>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</si>
  <si>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</si>
  <si>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</si>
  <si>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</si>
  <si>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</si>
  <si>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</si>
  <si>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</si>
  <si>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</si>
  <si>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</si>
  <si>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</si>
  <si>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</si>
  <si>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</si>
  <si>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</si>
  <si>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</si>
  <si>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</si>
  <si>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</si>
  <si>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</si>
  <si>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</si>
  <si>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</si>
  <si>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</si>
  <si>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</si>
  <si>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</si>
  <si>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</si>
  <si>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</si>
  <si>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</si>
  <si>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</si>
  <si>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</si>
  <si>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</si>
  <si>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</si>
  <si>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</si>
  <si>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</si>
  <si>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</si>
  <si>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</si>
  <si>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</si>
  <si>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</si>
  <si>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</si>
  <si>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</si>
  <si>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</si>
  <si>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</si>
  <si>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</si>
  <si>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</si>
  <si>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</si>
  <si>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</si>
  <si>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</si>
  <si>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</si>
  <si>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</si>
  <si>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</si>
  <si>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</si>
  <si>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</si>
  <si>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</si>
  <si>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</si>
  <si>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</si>
  <si>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</si>
  <si>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</si>
  <si>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</si>
  <si>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</si>
  <si>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</si>
  <si>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</si>
  <si>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</si>
  <si>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</si>
  <si>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</si>
  <si>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</si>
  <si>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</si>
  <si>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</si>
  <si>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</si>
  <si>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</si>
  <si>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</si>
  <si>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</si>
  <si>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</si>
  <si>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</si>
  <si>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</si>
  <si>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</si>
  <si>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</si>
  <si>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</si>
  <si>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</si>
  <si>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</si>
  <si>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</si>
  <si>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</si>
  <si>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</si>
  <si>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</si>
  <si>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</si>
  <si>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</si>
  <si>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</si>
  <si>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</si>
  <si>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</si>
  <si>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</si>
  <si>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</si>
  <si>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</si>
  <si>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</si>
  <si>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</si>
  <si>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</si>
  <si>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</si>
  <si>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</si>
  <si>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</si>
  <si>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</si>
  <si>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</si>
  <si>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</si>
  <si>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</si>
  <si>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</si>
  <si>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</si>
  <si>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</si>
  <si>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</si>
  <si>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</si>
  <si>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</si>
  <si>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</si>
  <si>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</si>
  <si>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</si>
  <si>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</si>
  <si>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</si>
  <si>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</si>
  <si>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</si>
  <si>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</si>
  <si>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</si>
  <si>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</si>
  <si>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</si>
  <si>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</si>
  <si>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</si>
  <si>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</si>
  <si>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</si>
  <si>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</si>
  <si>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</si>
  <si>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</si>
  <si>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</si>
  <si>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</si>
  <si>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</si>
  <si>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</si>
  <si>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</si>
  <si>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</si>
  <si>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</si>
  <si>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</si>
  <si>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</si>
  <si>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</si>
  <si>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</si>
  <si>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</si>
  <si>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</si>
  <si>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</si>
  <si>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</si>
  <si>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</si>
  <si>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</si>
  <si>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</si>
  <si>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</si>
  <si>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</si>
  <si>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</si>
  <si>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</si>
  <si>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</si>
  <si>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</si>
  <si>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</si>
  <si>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</si>
  <si>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</si>
  <si>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</si>
  <si>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</si>
  <si>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</si>
  <si>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</si>
  <si>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</si>
  <si>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</si>
  <si>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</si>
  <si>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</si>
  <si>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</si>
  <si>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</si>
  <si>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</si>
  <si>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</si>
  <si>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</si>
  <si>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</si>
  <si>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</si>
  <si>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</si>
  <si>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</si>
  <si>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</si>
  <si>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</si>
  <si>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</si>
  <si>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</si>
  <si>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</si>
  <si>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</si>
  <si>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</si>
  <si>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</si>
  <si>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</si>
  <si>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</si>
  <si>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</si>
  <si>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</si>
  <si>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</si>
  <si>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</si>
  <si>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</si>
  <si>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</si>
  <si>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</si>
  <si>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</si>
  <si>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</si>
  <si>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</si>
  <si>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</si>
  <si>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</si>
  <si>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</si>
  <si>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</si>
  <si>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</si>
  <si>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</si>
  <si>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</si>
  <si>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</si>
  <si>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</si>
  <si>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</si>
  <si>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</si>
  <si>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</si>
  <si>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</si>
  <si>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</si>
  <si>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</si>
  <si>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</si>
  <si>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</si>
  <si>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</si>
  <si>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</si>
  <si>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</si>
  <si>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</si>
  <si>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</si>
  <si>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</si>
  <si>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</si>
  <si>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</si>
  <si>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</si>
  <si>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</si>
  <si>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</si>
  <si>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</si>
  <si>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</si>
  <si>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</si>
  <si>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</si>
  <si>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</si>
  <si>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</si>
  <si>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</si>
  <si>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</si>
  <si>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</si>
  <si>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</si>
  <si>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</si>
  <si>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</si>
  <si>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</si>
  <si>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</si>
  <si>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</si>
  <si>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</si>
  <si>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</si>
  <si>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</si>
  <si>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</si>
  <si>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</si>
  <si>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</si>
  <si>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</si>
  <si>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</si>
  <si>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</si>
  <si>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</si>
  <si>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</si>
  <si>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</si>
  <si>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</si>
  <si>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</si>
  <si>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</si>
  <si>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</si>
  <si>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</si>
  <si>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</si>
  <si>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</si>
  <si>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</si>
  <si>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</si>
  <si>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</si>
  <si>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</si>
  <si>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</si>
  <si>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</si>
  <si>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</si>
  <si>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</si>
  <si>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</si>
  <si>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</si>
  <si>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</si>
  <si>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</si>
  <si>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</si>
  <si>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</si>
  <si>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</si>
  <si>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</si>
  <si>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</si>
  <si>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</si>
  <si>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</si>
  <si>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</si>
  <si>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</si>
  <si>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</si>
  <si>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</si>
  <si>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</si>
  <si>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</si>
  <si>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</si>
  <si>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</si>
  <si>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</si>
  <si>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</si>
  <si>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</si>
  <si>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</si>
  <si>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</si>
  <si>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</si>
  <si>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</si>
  <si>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</si>
  <si>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</si>
  <si>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</si>
  <si>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</si>
  <si>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</si>
  <si>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</si>
  <si>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</si>
  <si>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</si>
  <si>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</si>
  <si>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</si>
  <si>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</si>
  <si>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</si>
  <si>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</si>
  <si>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</si>
  <si>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</si>
  <si>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</si>
  <si>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</si>
  <si>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</si>
  <si>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</si>
  <si>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</si>
  <si>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</si>
  <si>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</si>
  <si>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</si>
  <si>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</si>
  <si>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</si>
  <si>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</si>
  <si>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</si>
  <si>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</si>
  <si>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</si>
  <si>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</si>
  <si>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</si>
  <si>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</si>
  <si>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</si>
  <si>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</si>
  <si>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</si>
  <si>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</si>
  <si>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</si>
  <si>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</si>
  <si>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</si>
  <si>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</si>
  <si>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</si>
  <si>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</si>
  <si>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</si>
  <si>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</si>
  <si>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</si>
  <si>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</si>
  <si>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</si>
  <si>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</si>
  <si>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</si>
  <si>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</si>
  <si>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</si>
  <si>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</si>
  <si>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</si>
  <si>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</si>
  <si>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</si>
  <si>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</si>
  <si>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</si>
  <si>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</si>
  <si>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</si>
  <si>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</si>
  <si>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</si>
  <si>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</si>
  <si>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</si>
  <si>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</si>
  <si>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</si>
  <si>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</si>
  <si>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</si>
  <si>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</si>
  <si>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</si>
  <si>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</si>
  <si>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</si>
  <si>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</si>
  <si>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</si>
  <si>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</si>
  <si>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</si>
  <si>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</si>
  <si>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</si>
  <si>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</si>
  <si>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</si>
  <si>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</si>
  <si>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</si>
  <si>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</si>
  <si>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</si>
  <si>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</si>
  <si>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</si>
  <si>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</si>
  <si>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</si>
  <si>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</si>
  <si>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</si>
  <si>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</si>
  <si>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</si>
  <si>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</si>
  <si>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</si>
  <si>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</si>
  <si>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</si>
  <si>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</si>
  <si>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</si>
  <si>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</si>
  <si>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</si>
  <si>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</si>
  <si>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</si>
  <si>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</si>
  <si>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</si>
  <si>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</si>
  <si>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</si>
  <si>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</si>
  <si>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</si>
  <si>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</si>
  <si>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</si>
  <si>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</si>
  <si>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</si>
  <si>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</si>
  <si>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</si>
  <si>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</si>
  <si>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</si>
  <si>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</si>
  <si>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</si>
  <si>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</si>
  <si>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</si>
  <si>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</si>
  <si>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</si>
  <si>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</si>
  <si>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</si>
  <si>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</si>
  <si>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</si>
  <si>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</si>
  <si>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</si>
  <si>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</si>
  <si>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</si>
  <si>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</si>
  <si>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</si>
  <si>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</si>
  <si>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</si>
  <si>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</si>
  <si>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</si>
  <si>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</si>
  <si>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</si>
  <si>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</si>
  <si>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</si>
  <si>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</si>
  <si>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</si>
  <si>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</si>
  <si>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</si>
  <si>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</si>
  <si>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</si>
  <si>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</si>
  <si>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</si>
  <si>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</si>
  <si>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</si>
  <si>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</si>
  <si>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</si>
  <si>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</si>
  <si>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</si>
  <si>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</si>
  <si>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</si>
  <si>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</si>
  <si>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</si>
  <si>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</si>
  <si>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</si>
  <si>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</si>
  <si>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</si>
  <si>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</si>
  <si>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</si>
  <si>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</si>
  <si>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</si>
  <si>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</si>
  <si>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</si>
  <si>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</si>
  <si>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</si>
  <si>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</si>
  <si>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</si>
  <si>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</si>
  <si>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</si>
  <si>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</si>
  <si>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</si>
  <si>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</si>
  <si>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</si>
  <si>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</si>
  <si>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</si>
  <si>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</si>
  <si>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</si>
  <si>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</si>
  <si>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</si>
  <si>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</si>
  <si>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</si>
  <si>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</si>
  <si>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</si>
  <si>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</si>
  <si>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</si>
  <si>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</si>
  <si>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</si>
  <si>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</si>
  <si>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</si>
  <si>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</si>
  <si>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</si>
  <si>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</si>
  <si>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</si>
  <si>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</si>
  <si>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</si>
  <si>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</si>
  <si>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</si>
  <si>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</si>
  <si>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</si>
  <si>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</si>
  <si>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</si>
  <si>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</si>
  <si>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</si>
  <si>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</si>
  <si>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</si>
  <si>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</si>
  <si>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</si>
  <si>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</si>
  <si>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</si>
  <si>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</si>
  <si>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</si>
  <si>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</si>
  <si>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</si>
  <si>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</si>
  <si>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</si>
  <si>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</si>
  <si>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</si>
  <si>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</si>
  <si>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</si>
  <si>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</si>
  <si>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</si>
  <si>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</si>
  <si>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</si>
  <si>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</si>
  <si>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</si>
  <si>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</si>
  <si>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</si>
  <si>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</si>
  <si>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</si>
  <si>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</si>
  <si>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</si>
  <si>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</si>
  <si>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</si>
  <si>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</si>
  <si>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</si>
  <si>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</si>
  <si>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</si>
  <si>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</si>
  <si>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</si>
  <si>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</si>
  <si>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</si>
  <si>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</si>
  <si>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</si>
  <si>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</si>
  <si>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</si>
  <si>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</si>
  <si>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</si>
  <si>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</si>
  <si>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</si>
  <si>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</si>
  <si>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</si>
  <si>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</si>
  <si>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</si>
  <si>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</si>
  <si>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</si>
  <si>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</si>
  <si>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</si>
  <si>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</si>
  <si>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</si>
  <si>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</si>
  <si>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</si>
  <si>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</si>
  <si>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</si>
  <si>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</si>
  <si>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</si>
  <si>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</si>
  <si>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</si>
  <si>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</si>
  <si>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</si>
  <si>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</si>
  <si>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</si>
  <si>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</si>
  <si>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</si>
  <si>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</si>
  <si>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</si>
  <si>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</si>
  <si>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</si>
  <si>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</si>
  <si>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</si>
  <si>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</si>
  <si>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</si>
  <si>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</si>
  <si>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</si>
  <si>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</si>
  <si>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</si>
  <si>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</si>
  <si>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</si>
  <si>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</si>
  <si>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</si>
  <si>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</si>
  <si>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</si>
  <si>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</si>
  <si>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</si>
  <si>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</si>
  <si>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</si>
  <si>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</si>
  <si>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</si>
  <si>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</si>
  <si>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</si>
  <si>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</si>
  <si>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</si>
  <si>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</si>
  <si>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</si>
  <si>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</si>
  <si>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</si>
  <si>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</si>
  <si>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</si>
  <si>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</si>
  <si>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</si>
  <si>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</si>
  <si>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</si>
  <si>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</si>
  <si>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</si>
  <si>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</si>
  <si>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</si>
  <si>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</si>
  <si>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</si>
  <si>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</si>
  <si>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</si>
  <si>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</si>
  <si>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</si>
  <si>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</si>
  <si>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</si>
  <si>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</si>
  <si>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</si>
  <si>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</si>
  <si>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</si>
  <si>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</si>
  <si>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</si>
  <si>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</si>
  <si>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</si>
  <si>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</si>
  <si>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</si>
  <si>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</si>
  <si>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</si>
  <si>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</si>
  <si>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</si>
  <si>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</si>
  <si>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</si>
  <si>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</si>
  <si>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</si>
  <si>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</si>
  <si>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</si>
  <si>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</si>
  <si>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</si>
  <si>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</si>
  <si>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</si>
  <si>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</si>
  <si>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</si>
  <si>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</si>
  <si>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</si>
  <si>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</si>
  <si>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</si>
  <si>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</si>
  <si>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</si>
  <si>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</si>
  <si>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</si>
  <si>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</si>
  <si>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</si>
  <si>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</si>
  <si>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</si>
  <si>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</si>
  <si>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</si>
  <si>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</si>
  <si>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</si>
  <si>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</si>
  <si>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</si>
  <si>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</si>
  <si>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</si>
  <si>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</si>
  <si>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</si>
  <si>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</si>
  <si>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</si>
  <si>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</si>
  <si>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</si>
  <si>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</si>
  <si>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</si>
  <si>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</si>
  <si>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</si>
  <si>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</si>
  <si>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</si>
  <si>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</si>
  <si>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</si>
  <si>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</si>
  <si>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</si>
  <si>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</si>
  <si>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</si>
  <si>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</si>
  <si>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</si>
  <si>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</si>
  <si>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</si>
  <si>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</si>
  <si>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</si>
  <si>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</si>
  <si>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</si>
  <si>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</si>
  <si>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</si>
  <si>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</si>
  <si>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</si>
  <si>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</si>
  <si>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</si>
  <si>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</si>
  <si>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</si>
  <si>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</si>
  <si>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</si>
  <si>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</si>
  <si>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</si>
  <si>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</si>
  <si>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</si>
  <si>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</si>
  <si>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</si>
  <si>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</si>
  <si>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</si>
  <si>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</si>
  <si>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</si>
  <si>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</si>
  <si>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</si>
  <si>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</si>
  <si>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</si>
  <si>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</si>
  <si>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</si>
  <si>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</si>
  <si>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</si>
  <si>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</si>
  <si>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</si>
  <si>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</si>
  <si>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</si>
  <si>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</si>
  <si>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</si>
  <si>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</si>
  <si>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</si>
  <si>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</si>
  <si>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</si>
  <si>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</si>
  <si>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</si>
  <si>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</si>
  <si>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</si>
  <si>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</si>
  <si>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</si>
  <si>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</si>
  <si>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</si>
  <si>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</si>
  <si>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</si>
  <si>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</si>
  <si>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</si>
  <si>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</si>
  <si>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</si>
  <si>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</si>
  <si>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</si>
  <si>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</si>
  <si>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</si>
  <si>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</si>
  <si>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</si>
  <si>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</si>
  <si>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</si>
  <si>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</si>
  <si>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</si>
  <si>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</si>
  <si>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</si>
  <si>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</si>
  <si>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</si>
  <si>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</si>
  <si>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</si>
  <si>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</si>
  <si>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</si>
  <si>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</si>
  <si>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</si>
  <si>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</si>
  <si>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</si>
  <si>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</si>
  <si>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</si>
  <si>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</si>
  <si>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</si>
  <si>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</si>
  <si>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</si>
  <si>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</si>
  <si>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</si>
  <si>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</si>
  <si>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</si>
  <si>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</si>
  <si>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</si>
  <si>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</si>
  <si>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</si>
  <si>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</si>
  <si>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</si>
  <si>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PCM-20251027-00001154</t>
  </si>
  <si>
    <t>EM team on the way need 30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</si>
  <si>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</si>
  <si>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</si>
  <si>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</si>
  <si>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</si>
  <si>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</si>
  <si>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</si>
  <si>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PCM-20251027-00000979</t>
  </si>
  <si>
    <t xml:space="preserve">team on the way need 20 minutes </t>
  </si>
  <si>
    <t>PCM-20251027-00001163</t>
  </si>
  <si>
    <t>ETA 120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</si>
</sst>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9" totalsRowShown="0" headerRowDxfId="157" dataDxfId="156" headerRowBorderDxfId="154" tableBorderDxfId="155" totalsRowBorderDxfId="153">
  <autoFilter ref="A1:CJ20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9" totalsRowShown="0" headerRowDxfId="48" dataDxfId="47" headerRowBorderDxfId="45" tableBorderDxfId="46" totalsRowBorderDxfId="44">
  <autoFilter ref="A1:L19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9" totalsRowShown="0" headerRowDxfId="31" dataDxfId="30" headerRowBorderDxfId="28" tableBorderDxfId="29">
  <autoFilter ref="A1:L44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8" totalsRowShown="0" headerRowDxfId="15" dataDxfId="14" headerRowBorderDxfId="12" tableBorderDxfId="13">
  <autoFilter ref="A1:L10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294.60761064814869</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14.112622222222853</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45957.556036574075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45957.556036574075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45957.556036574075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45957.556036574075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45957.556036574075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45957.556036574075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45957.556036574075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45957.556036574075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45957.556036574075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45957.556036574075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45957.556036574075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45957.556036574075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45957.556036574075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45957.556036574075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45957.556036574075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45957.556036574075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45957.556036574075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45957.556036574075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45957.556036574075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45957.556036574075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45957.556036574075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45957.556036574075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45957.556036574075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45957.556036574075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45957.556036574075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45957.556036574075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45957.556036574075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45957.556036574075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45957.556036574075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45957.556036574075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45957.556036574075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45957.556036574075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45957.556036574075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45957.556036574075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45957.556036574075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45957.556036574075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45957.556036574075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45957.556036574075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45957.556036574075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45957.556036574075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45957.556036574075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45957.556036574075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45957.556036574075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45957.556036574075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45957.556036574075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45957.556036574075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45957.556036574075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45957.556036574075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45957.556036574075</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45957.556036574075</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2CAC8995-3946-4744-BC3B-145F57F6024E}"/>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9"/>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132.55619861111336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45957.556036574075</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45957.556036574075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45957.556036574075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45957.556036574075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45957.556036574075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45957.556036574075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45957.556036574075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45957.556036574075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45957.556036574075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45957.556036574075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45957.556036574075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45957.556036574075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45957.556036574075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45957.556036574075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45957.556036574075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45957.556036574075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45957.556036574075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45957.556036574075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45957.556036574075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45957.556036574075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45957.556036574075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45957.556036574075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45957.556036574075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45957.556036574075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45957.556036574075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45957.556036574075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45957.556036574075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45957.556036574075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45957.556036574075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45957.556036574075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45957.556036574075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45957.556036574075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45957.556036574075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45957.556036574075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45957.556036574075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45957.556036574075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45957.556036574075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45957.556036574075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45957.556036574075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45957.556036574075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45957.556036574075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45957.556036574075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45957.556036574075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45957.556036574075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45957.556036574075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45957.556036574075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45957.556036574075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45957.556036574075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45957.556036574075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45957.556036574075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45957.556036574075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45957.556036574075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45957.556036574075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45957.556036574075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45957.556036574075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45957.556036574075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45957.556036574075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45957.556036574075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45957.556036574075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45957.556036574075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45957.556036574075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61"/>
      <c r="B65" s="162" t="str">
        <f>IFERROR(VLOOKUP(D65,DB!A:K,11,0),"")</f>
        <v/>
      </c>
      <c r="C65" s="162"/>
      <c r="D65" s="162"/>
      <c r="E65" s="163"/>
      <c r="F65" s="164"/>
      <c r="G65" s="165">
        <f ca="1">IFERROR(NOW()-F65,"-")</f>
        <v>45957.556036574075</v>
      </c>
      <c r="H65" s="164"/>
      <c r="I65" s="162" t="str">
        <f>IFERROR(VLOOKUP(D65,DB!A:F,6,0),"")</f>
        <v/>
      </c>
      <c r="J65" s="162" t="str">
        <f>IFERROR(VLOOKUP(D65,DB!A:G,7,0),"")</f>
        <v/>
      </c>
      <c r="K65" s="166"/>
      <c r="L65" s="162" t="str">
        <f>IFERROR(VLOOKUP(D65,DB!A:I,9,0),"")</f>
        <v/>
      </c>
      <c r="M65" s="162"/>
      <c r="N65" s="162"/>
      <c r="O65" s="162"/>
      <c r="P65" s="162"/>
      <c r="Q65" s="162"/>
      <c r="R65" s="162"/>
      <c r="S65" s="162"/>
      <c r="T65" s="162"/>
      <c r="U65" s="162"/>
      <c r="V65" s="162"/>
      <c r="W65" s="162"/>
      <c r="X65" s="162"/>
      <c r="Y65" s="162"/>
      <c r="Z65" s="162"/>
      <c r="AA65" s="162"/>
      <c r="AB65" s="162"/>
      <c r="AC65" s="162"/>
      <c r="AD65" s="162"/>
      <c r="AE65" s="162"/>
      <c r="AF65" s="162"/>
      <c r="AG65" s="162"/>
      <c r="AH65" s="162"/>
      <c r="AI65" s="162"/>
      <c r="AJ65" s="162"/>
      <c r="AK65" s="162"/>
      <c r="AL65" s="162"/>
      <c r="AM65" s="162"/>
      <c r="AN65" s="162"/>
      <c r="AO65" s="162"/>
      <c r="AP65" s="162"/>
      <c r="AQ65" s="162"/>
      <c r="AR65" s="162"/>
      <c r="AS65" s="162"/>
      <c r="AT65" s="162"/>
      <c r="AU65" s="162"/>
      <c r="AV65" s="162"/>
      <c r="AW65" s="162"/>
      <c r="AX65" s="162"/>
      <c r="AY65" s="162"/>
      <c r="AZ65" s="162"/>
      <c r="BA65" s="162"/>
      <c r="BB65" s="162"/>
      <c r="BC65" s="162"/>
      <c r="BD65" s="162"/>
      <c r="BE65" s="162"/>
      <c r="BF65" s="162"/>
      <c r="BG65" s="162"/>
      <c r="BH65" s="162"/>
      <c r="BI65" s="162"/>
      <c r="BJ65" s="162"/>
      <c r="BK65" s="162"/>
      <c r="BL65" s="162"/>
      <c r="BM65" s="162"/>
      <c r="BN65" s="162"/>
      <c r="BO65" s="162"/>
      <c r="BP65" s="162"/>
      <c r="BQ65" s="162"/>
      <c r="BR65" s="162"/>
      <c r="BS65" s="162"/>
      <c r="BT65" s="162"/>
      <c r="BU65" s="162"/>
      <c r="BV65" s="162"/>
      <c r="BW65" s="162"/>
      <c r="BX65" s="162"/>
      <c r="BY65" s="162"/>
      <c r="BZ65" s="162"/>
      <c r="CA65" s="162"/>
      <c r="CB65" s="162"/>
      <c r="CC65" s="162"/>
      <c r="CD65" s="162"/>
      <c r="CE65" s="162"/>
      <c r="CF65" s="162"/>
      <c r="CG65" s="162"/>
      <c r="CH65" s="162"/>
      <c r="CI65" s="162"/>
      <c r="CJ65" s="167"/>
    </row>
    <row r="66" spans="1:88" ht="31.5" customHeight="1">
      <c r="A66" s="113"/>
      <c r="B66" s="18" t="str">
        <f>IFERROR(VLOOKUP(D66,DB!A:K,11,0),"")</f>
        <v/>
      </c>
      <c r="C66" s="18"/>
      <c r="D66" s="18"/>
      <c r="E66" s="114"/>
      <c r="F66" s="115"/>
      <c r="G66" s="116">
        <f ca="1">IFERROR(NOW()-F66,"-")</f>
        <v>45957.556036574075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45957.556036574075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45957.556036574075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45957.556036574075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45957.556036574075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45957.556036574075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45957.556036574075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45957.556036574075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45957.556036574075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45957.556036574075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45957.556036574075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45957.556036574075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45957.556036574075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45957.556036574075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45957.556036574075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45957.556036574075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45957.556036574075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45957.556036574075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45957.556036574075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45957.556036574075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45957.556036574075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45957.556036574075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45957.556036574075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45957.556036574075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45957.556036574075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45957.556036574075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45957.556036574075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45957.556036574075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45957.556036574075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45957.556036574075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45957.556036574075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45957.556036574075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45957.556036574075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45957.556036574075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45957.556036574075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45957.556036574075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45957.556036574075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45957.556036574075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45957.556036574075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45957.556036574075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45957.556036574075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45957.556036574075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45957.556036574075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45957.556036574075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45957.556036574075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45957.556036574075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45957.556036574075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45957.556036574075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45957.556036574075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45957.556036574075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45957.556036574075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45957.556036574075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45957.556036574075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45957.556036574075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45957.556036574075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45957.556036574075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45957.556036574075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45957.556036574075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45957.556036574075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45957.556036574075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45957.556036574075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45957.556036574075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45957.556036574075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45957.556036574075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45957.556036574075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45957.556036574075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45957.556036574075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45957.556036574075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45957.556036574075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45957.556036574075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45957.556036574075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45957.556036574075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45957.556036574075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45957.556036574075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45957.556036574075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45957.556036574075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45957.556036574075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45957.556036574075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45957.556036574075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45957.556036574075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45957.556036574075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45957.556036574075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45957.556036574075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45957.556036574075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45957.556036574075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45957.556036574075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45957.556036574075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45957.556036574075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45957.556036574075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45957.556036574075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45957.556036574075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45957.556036574075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45957.556036574075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45957.556036574075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45957.556036574075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45957.556036574075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45957.556036574075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45957.556036574075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45957.556036574075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45957.556036574075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45957.556036574075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45957.556036574075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45957.556036574075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45957.556036574075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45957.556036574075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45957.556036574075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45957.556036574075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45957.556036574075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45957.556036574075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45957.556036574075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45957.556036574075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45957.556036574075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45957.556036574075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45957.556036574075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45957.556036574075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45957.556036574075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45957.556036574075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45957.556036574075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45957.556036574075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45957.556036574075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45957.556036574075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45957.556036574075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45957.556036574075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45957.556036574075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45957.556036574075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45957.556036574075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45957.556036574075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45957.556036574075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45957.556036574075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45957.556036574075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45957.556036574075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45957.556036574075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45957.556036574075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45957.556036574075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45957.556036574075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45957.556036574075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45957.556036574075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45957.556036574075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45957.556036574075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45957.556036574075</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45957.556036574075</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45957.556036574075</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45957.556036574075</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61"/>
      <c r="B209" s="162" t="str">
        <f>IFERROR(VLOOKUP(D209,DB!A:K,11,0),"")</f>
        <v/>
      </c>
      <c r="C209" s="162"/>
      <c r="D209" s="162"/>
      <c r="E209" s="163"/>
      <c r="F209" s="164"/>
      <c r="G209" s="165">
        <f ca="1">IFERROR(NOW()-F209,"-")</f>
        <v>45957.556036574075</v>
      </c>
      <c r="H209" s="164"/>
      <c r="I209" s="162" t="str">
        <f>IFERROR(VLOOKUP(D209,DB!A:F,6,0),"")</f>
        <v/>
      </c>
      <c r="J209" s="162" t="str">
        <f>IFERROR(VLOOKUP(D209,DB!A:G,7,0),"")</f>
        <v/>
      </c>
      <c r="K209" s="166"/>
      <c r="L209" s="162" t="str">
        <f>IFERROR(VLOOKUP(D209,DB!A:I,9,0),"")</f>
        <v/>
      </c>
      <c r="M209" s="162"/>
      <c r="N209" s="162"/>
      <c r="O209" s="162"/>
      <c r="P209" s="162"/>
      <c r="Q209" s="162"/>
      <c r="R209" s="162"/>
      <c r="S209" s="162"/>
      <c r="T209" s="162"/>
      <c r="U209" s="162"/>
      <c r="V209" s="162"/>
      <c r="W209" s="162"/>
      <c r="X209" s="162"/>
      <c r="Y209" s="162"/>
      <c r="Z209" s="162"/>
      <c r="AA209" s="162"/>
      <c r="AB209" s="162"/>
      <c r="AC209" s="162"/>
      <c r="AD209" s="162"/>
      <c r="AE209" s="162"/>
      <c r="AF209" s="162"/>
      <c r="AG209" s="162"/>
      <c r="AH209" s="162"/>
      <c r="AI209" s="162"/>
      <c r="AJ209" s="162"/>
      <c r="AK209" s="162"/>
      <c r="AL209" s="162"/>
      <c r="AM209" s="162"/>
      <c r="AN209" s="162"/>
      <c r="AO209" s="162"/>
      <c r="AP209" s="162"/>
      <c r="AQ209" s="162"/>
      <c r="AR209" s="162"/>
      <c r="AS209" s="162"/>
      <c r="AT209" s="162"/>
      <c r="AU209" s="162"/>
      <c r="AV209" s="162"/>
      <c r="AW209" s="162"/>
      <c r="AX209" s="162"/>
      <c r="AY209" s="162"/>
      <c r="AZ209" s="162"/>
      <c r="BA209" s="162"/>
      <c r="BB209" s="162"/>
      <c r="BC209" s="162"/>
      <c r="BD209" s="162"/>
      <c r="BE209" s="162"/>
      <c r="BF209" s="162"/>
      <c r="BG209" s="162"/>
      <c r="BH209" s="162"/>
      <c r="BI209" s="162"/>
      <c r="BJ209" s="162"/>
      <c r="BK209" s="162"/>
      <c r="BL209" s="162"/>
      <c r="BM209" s="162"/>
      <c r="BN209" s="162"/>
      <c r="BO209" s="162"/>
      <c r="BP209" s="162"/>
      <c r="BQ209" s="162"/>
      <c r="BR209" s="162"/>
      <c r="BS209" s="162"/>
      <c r="BT209" s="162"/>
      <c r="BU209" s="162"/>
      <c r="BV209" s="162"/>
      <c r="BW209" s="162"/>
      <c r="BX209" s="162"/>
      <c r="BY209" s="162"/>
      <c r="BZ209" s="162"/>
      <c r="CA209" s="162"/>
      <c r="CB209" s="162"/>
      <c r="CC209" s="162"/>
      <c r="CD209" s="162"/>
      <c r="CE209" s="162"/>
      <c r="CF209" s="162"/>
      <c r="CG209" s="162"/>
      <c r="CH209" s="162"/>
      <c r="CI209" s="162"/>
      <c r="CJ209" s="167"/>
    </row>
  </sheetData>
  <dataValidations count="2">
    <dataValidation allowBlank="1" showInputMessage="1" showErrorMessage="1" sqref="E1" xr:uid="{4D935161-CDD3-4592-B877-3FB59C99E142}"/>
    <dataValidation type="list" allowBlank="1" showInputMessage="1" showErrorMessage="1" sqref="E3:E20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45957.556036574075</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45957.556036574075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45957.556036574075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45957.556036574075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45957.556036574075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45957.556036574075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45957.556036574075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45957.556036574075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45957.556036574075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45957.556036574075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45957.556036574075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45957.556036574075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45957.556036574075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45957.556036574075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45957.556036574075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45957.556036574075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45957.556036574075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45957.556036574075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45957.556036574075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45957.556036574075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45957.556036574075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45957.556036574075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45957.556036574075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45957.556036574075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45957.556036574075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45957.556036574075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45957.556036574075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45957.556036574075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45957.556036574075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45957.556036574075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45957.556036574075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45957.556036574075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45957.556036574075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45957.556036574075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45957.556036574075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45957.556036574075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45957.556036574075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45957.556036574075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45957.556036574075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45957.556036574075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45957.556036574075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45957.556036574075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45957.556036574075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45957.556036574075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45957.556036574075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45957.556036574075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45957.556036574075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45957.556036574075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45957.556036574075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45957.556036574075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45957.556036574075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45957.556036574075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45957.556036574075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45957.556036574075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45957.556036574075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45957.556036574075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45957.556036574075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45957.556036574075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45957.556036574075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45957.556036574075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45957.556036574075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45957.556036574075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45957.556036574075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45957.556036574075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45957.556036574075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45957.556036574075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45957.556036574075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45957.556036574075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45957.556036574075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45957.556036574075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45957.556036574075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45957.556036574075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45957.556036574075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45957.556036574075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45957.556036574075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45957.556036574075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45957.556036574075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45957.556036574075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45957.556036574075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45957.556036574075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45957.556036574075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45957.556036574075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45957.556036574075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45957.556036574075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45957.556036574075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45957.556036574075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45957.556036574075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45957.556036574075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45957.556036574075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45957.556036574075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45957.556036574075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45957.556036574075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45957.556036574075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45957.556036574075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45957.556036574075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45957.556036574075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45957.556036574075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45957.556036574075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45957.556036574075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45957.556036574075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45957.556036574075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45957.556036574075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45957.556036574075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45957.556036574075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45957.556036574075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45957.556036574075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45957.556036574075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45957.556036574075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45957.556036574075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45957.556036574075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45957.556036574075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45957.556036574075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45957.556036574075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45957.556036574075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45957.556036574075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45957.556036574075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45957.556036574075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45957.556036574075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45957.556036574075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45957.556036574075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45957.556036574075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45957.556036574075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45957.556036574075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45957.556036574075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45957.556036574075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45957.556036574075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45957.556036574075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45957.556036574075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45957.556036574075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45957.556036574075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45957.556036574075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45957.556036574075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45957.556036574075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45957.556036574075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45957.556036574075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45957.556036574075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45957.556036574075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45957.556036574075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45957.556036574075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45957.556036574075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45957.556036574075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45957.556036574075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45957.556036574075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45957.556036574075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45957.556036574075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45957.556036574075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45957.556036574075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45957.556036574075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45957.556036574075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45957.556036574075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45957.556036574075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45957.556036574075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45957.556036574075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45957.556036574075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45957.556036574075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45957.556036574075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45957.556036574075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45957.556036574075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45957.556036574075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45957.556036574075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45957.556036574075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45957.556036574075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45957.556036574075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45957.556036574075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45957.556036574075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45957.556036574075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45957.556036574075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45957.556036574075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45957.556036574075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45957.556036574075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45957.556036574075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45957.556036574075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45957.556036574075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45957.556036574075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45957.556036574075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45957.556036574075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45957.556036574075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45957.556036574075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45957.556036574075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45957.556036574075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45957.556036574075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45957.556036574075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45957.556036574075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45957.556036574075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45957.556036574075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45957.556036574075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45957.556036574075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45957.556036574075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45957.556036574075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45957.556036574075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45957.556036574075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45957.556036574075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45957.556036574075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45957.556036574075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45957.556036574075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45957.556036574075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45957.556036574075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45957.556036574075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45957.556036574075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45957.556036574075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45957.556036574075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45957.556036574075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45957.556036574075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45957.556036574075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45957.556036574075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45957.556036574075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45957.556036574075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45957.556036574075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45957.556036574075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45957.556036574075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45957.556036574075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45957.556036574075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45957.556036574075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45957.556036574075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45957.556036574075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45957.556036574075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45957.556036574075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45957.556036574075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45957.556036574075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45957.556036574075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45957.556036574075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45957.556036574075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45957.556036574075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45957.556036574075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45957.556036574075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45957.556036574075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45957.556036574075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45957.556036574075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45957.556036574075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45957.556036574075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45957.556036574075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45957.556036574075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45957.556036574075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45957.556036574075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45957.556036574075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45957.556036574075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45957.556036574075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45957.556036574075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45957.556036574075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45957.556036574075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45957.556036574075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45957.556036574075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45957.556036574075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45957.556036574075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45957.556036574075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45957.556036574075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45957.556036574075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45957.556036574075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45957.556036574075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45957.556036574075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45957.556036574075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45957.556036574075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45957.556036574075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45957.556036574075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45957.556036574075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45957.556036574075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45957.556036574075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45957.556036574075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45957.556036574075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45957.556036574075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45957.556036574075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45957.556036574075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45957.556036574075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45957.556036574075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45957.556036574075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45957.556036574075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45957.556036574075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45957.556036574075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45957.556036574075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45957.556036574075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45957.556036574075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45957.556036574075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45957.556036574075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45957.556036574075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45957.556036574075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45957.556036574075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45957.556036574075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45957.556036574075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45957.556036574075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45957.556036574075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45957.556036574075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45957.556036574075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45957.556036574075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45957.556036574075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45957.556036574075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45957.556036574075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45957.556036574075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45957.556036574075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45957.556036574075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45957.556036574075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45957.556036574075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45957.556036574075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45957.556036574075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45957.556036574075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45957.556036574075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45957.556036574075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45957.556036574075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45957.556036574075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45957.556036574075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45957.556036574075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45957.556036574075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45957.556036574075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45957.556036574075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45957.556036574075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45957.556036574075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45957.556036574075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45957.556036574075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45957.556036574075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45957.556036574075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45957.556036574075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45957.556036574075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45957.556036574075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45957.556036574075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45957.556036574075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45957.556036574075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45957.556036574075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45957.556036574075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45957.556036574075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45957.556036574075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45957.556036574075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45957.556036574075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45957.556036574075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45957.556036574075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45957.556036574075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45957.556036574075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45957.556036574075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45957.556036574075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45957.556036574075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45957.556036574075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45957.556036574075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45957.556036574075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45957.556036574075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45957.556036574075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45957.556036574075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45957.556036574075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45957.556036574075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45957.556036574075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45957.556036574075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45957.556036574075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45957.556036574075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45957.556036574075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45957.556036574075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45957.556036574075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45957.556036574075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45957.556036574075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45957.556036574075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45957.556036574075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45957.556036574075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45957.556036574075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45957.556036574075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45957.556036574075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45957.556036574075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45957.556036574075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45957.556036574075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45957.556036574075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45957.556036574075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45957.556036574075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45957.556036574075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45957.556036574075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45957.556036574075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45957.556036574075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45957.556036574075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45957.556036574075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45957.556036574075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45957.556036574075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45957.556036574075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45957.556036574075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45957.556036574075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45957.556036574075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45957.556036574075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45957.556036574075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45957.556036574075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45957.556036574075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45957.556036574075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45957.556036574075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45957.556036574075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45957.556036574075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45957.556036574075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45957.556036574075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45957.556036574075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45957.556036574075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45957.556036574075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45957.556036574075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45957.556036574075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45957.556036574075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45957.556036574075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45957.556036574075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45957.556036574075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45957.556036574075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45957.556036574075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45957.556036574075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45957.556036574075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45957.556036574075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45957.556036574075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45957.556036574075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45957.556036574075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45957.556036574075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45957.556036574075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45957.556036574075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45957.556036574075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45957.556036574075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45957.556036574075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45957.556036574075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45957.556036574075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45957.556036574075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45957.556036574075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45957.556036574075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45957.556036574075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45957.556036574075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45957.556036574075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45957.556036574075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45957.556036574075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45957.556036574075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45957.556036574075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45957.556036574075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45957.556036574075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45957.556036574075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45957.556036574075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45957.556036574075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45957.556036574075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45957.556036574075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45957.556036574075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45957.556036574075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45957.556036574075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45957.556036574075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45957.556036574075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45957.556036574075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45957.556036574075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45957.556036574075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45957.556036574075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45957.556036574075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45957.556036574075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45957.556036574075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45957.556036574075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45957.556036574075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45957.556036574075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45957.556036574075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45957.556036574075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45957.556036574075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45957.556036574075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45957.556036574075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45957.556036574075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45957.556036574075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45957.556036574075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45957.556036574075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45957.556036574075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45957.556036574075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45957.556036574075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45957.556036574075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45957.556036574075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45957.556036574075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45957.556036574075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45957.556036574075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45957.556036574075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45957.556036574075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45957.556036574075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45957.556036574075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45957.556036574075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45957.556036574075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45957.556036574075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45957.556036574075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45957.556036574075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45957.556036574075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45957.556036574075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45957.556036574075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45957.556036574075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45957.556036574075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45957.556036574075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45957.556036574075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45957.556036574075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45957.556036574075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45957.556036574075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45957.556036574075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45957.556036574075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45957.556036574075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45957.556036574075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45957.556036574075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45957.556036574075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45957.556036574075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45957.556036574075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45957.556036574075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45957.556036574075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45957.556036574075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45957.556036574075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45957.556036574075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45957.556036574075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45957.556036574075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45957.556036574075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45957.556036574075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45957.556036574075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45957.556036574075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45957.556036574075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45957.556036574075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45957.556036574075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45957.556036574075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45957.556036574075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45957.556036574075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45957.556036574075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45957.556036574075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45957.556036574075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45957.556036574075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45957.556036574075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45957.556036574075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45957.556036574075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45957.556036574075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45957.556036574075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45957.556036574075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45957.556036574075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45957.556036574075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45957.556036574075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45957.556036574075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45957.556036574075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45957.556036574075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45957.556036574075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45957.556036574075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45957.556036574075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45957.556036574075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45957.556036574075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45957.556036574075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45957.556036574075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45957.556036574075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45957.556036574075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45957.556036574075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45957.556036574075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45957.556036574075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45957.556036574075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45957.556036574075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45957.556036574075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45957.556036574075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45957.556036574075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45957.556036574075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45957.556036574075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45957.556036574075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45957.556036574075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45957.556036574075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45957.556036574075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45957.556036574075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45957.556036574075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45957.556036574075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45957.556036574075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45957.556036574075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45957.556036574075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45957.556036574075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45957.556036574075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45957.556036574075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45957.556036574075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45957.556036574075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45957.556036574075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45957.556036574075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45957.556036574075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45957.556036574075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45957.556036574075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45957.556036574075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45957.556036574075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45957.556036574075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45957.556036574075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45957.556036574075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45957.556036574075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45957.556036574075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45957.556036574075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45957.556036574075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45957.556036574075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45957.556036574075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45957.556036574075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45957.556036574075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45957.556036574075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45957.556036574075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45957.556036574075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45957.556036574075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45957.556036574075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45957.556036574075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45957.556036574075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45957.556036574075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45957.556036574075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45957.556036574075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45957.556036574075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45957.556036574075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45957.556036574075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45957.556036574075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45957.556036574075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45957.556036574075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45957.556036574075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45957.556036574075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45957.556036574075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45957.556036574075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45957.556036574075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45957.556036574075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45957.556036574075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45957.556036574075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45957.556036574075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45957.556036574075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45957.556036574075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45957.556036574075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45957.556036574075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45957.556036574075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45957.556036574075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45957.556036574075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45957.556036574075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45957.556036574075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45957.556036574075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45957.556036574075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45957.556036574075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45957.556036574075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45957.556036574075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45957.556036574075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45957.556036574075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45957.556036574075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45957.556036574075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45957.556036574075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45957.556036574075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45957.556036574075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45957.556036574075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45957.556036574075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45957.556036574075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45957.556036574075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45957.556036574075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45957.556036574075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45957.556036574075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45957.556036574075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45957.556036574075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45957.556036574075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45957.556036574075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45957.556036574075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45957.556036574075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45957.556036574075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45957.556036574075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45957.556036574075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45957.556036574075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45957.556036574075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45957.556036574075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45957.556036574075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45957.556036574075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45957.556036574075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45957.556036574075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45957.556036574075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45957.556036574075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45957.556036574075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45957.556036574075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45957.556036574075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45957.556036574075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45957.556036574075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45957.556036574075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45957.556036574075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45957.556036574075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45957.556036574075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45957.556036574075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45957.556036574075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45957.556036574075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45957.556036574075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45957.556036574075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45957.556036574075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45957.556036574075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45957.556036574075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45957.556036574075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45957.556036574075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45957.556036574075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45957.556036574075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45957.556036574075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45957.556036574075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45957.556036574075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45957.556036574075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45957.556036574075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45957.556036574075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45957.556036574075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45957.556036574075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45957.556036574075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45957.556036574075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45957.556036574075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45957.556036574075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45957.556036574075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45957.556036574075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45957.556036574075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45957.556036574075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45957.556036574075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45957.556036574075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45957.556036574075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45957.556036574075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45957.556036574075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45957.556036574075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45957.556036574075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45957.556036574075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45957.556036574075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45957.556036574075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45957.556036574075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45957.556036574075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45957.556036574075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45957.556036574075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45957.556036574075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45957.556036574075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45957.556036574075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45957.556036574075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45957.556036574075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45957.556036574075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45957.556036574075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45957.556036574075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45957.556036574075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45957.556036574075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45957.556036574075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45957.556036574075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45957.556036574075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45957.556036574075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45957.556036574075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45957.556036574075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45957.556036574075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45957.556036574075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45957.556036574075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45957.556036574075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45957.556036574075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45957.556036574075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45957.556036574075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45957.556036574075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45957.556036574075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45957.556036574075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45957.556036574075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45957.556036574075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45957.556036574075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45957.556036574075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45957.556036574075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45957.556036574075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45957.556036574075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45957.556036574075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45957.556036574075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45957.556036574075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45957.556036574075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45957.556036574075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45957.556036574075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45957.556036574075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45957.556036574075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45957.556036574075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45957.556036574075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45957.556036574075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45957.556036574075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45957.556036574075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45957.556036574075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45957.556036574075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45957.556036574075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45957.556036574075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45957.556036574075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45957.556036574075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45957.556036574075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45957.556036574075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45957.556036574075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45957.556036574075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45957.556036574075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45957.556036574075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45957.556036574075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45957.556036574075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45957.556036574075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45957.556036574075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45957.556036574075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45957.556036574075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45957.556036574075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45957.556036574075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45957.556036574075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45957.556036574075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45957.556036574075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45957.556036574075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45957.556036574075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45957.556036574075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45957.556036574075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45957.556036574075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45957.556036574075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45957.556036574075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45957.556036574075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45957.556036574075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45957.556036574075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45957.556036574075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45957.556036574075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45957.556036574075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45957.556036574075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45957.556036574075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45957.556036574075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45957.556036574075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45957.556036574075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45957.556036574075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45957.556036574075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45957.556036574075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45957.556036574075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45957.556036574075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45957.556036574075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45957.556036574075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45957.556036574075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45957.556036574075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45957.556036574075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45957.556036574075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45957.556036574075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45957.556036574075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45957.556036574075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45957.556036574075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45957.556036574075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45957.556036574075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45957.556036574075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45957.556036574075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45957.556036574075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45957.556036574075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45957.556036574075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45957.556036574075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45957.556036574075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45957.556036574075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45957.556036574075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45957.556036574075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45957.556036574075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45957.556036574075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45957.556036574075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45957.556036574075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45957.556036574075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45957.556036574075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45957.556036574075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45957.556036574075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45957.556036574075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45957.556036574075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45957.556036574075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45957.556036574075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45957.556036574075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45957.556036574075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45957.556036574075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45957.556036574075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45957.556036574075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45957.556036574075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45957.556036574075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45957.556036574075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45957.556036574075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45957.556036574075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45957.556036574075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45957.556036574075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45957.556036574075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45957.556036574075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45957.556036574075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45957.556036574075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45957.556036574075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45957.556036574075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45957.556036574075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45957.556036574075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45957.556036574075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45957.556036574075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45957.556036574075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45957.556036574075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45957.556036574075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45957.556036574075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45957.556036574075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45957.556036574075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45957.556036574075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45957.556036574075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45957.556036574075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45957.556036574075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45957.556036574075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45957.556036574075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45957.556036574075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45957.556036574075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45957.556036574075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45957.556036574075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45957.556036574075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45957.556036574075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45957.556036574075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45957.556036574075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45957.556036574075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45957.556036574075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45957.556036574075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45957.556036574075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45957.556036574075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45957.556036574075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45957.556036574075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45957.556036574075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45957.556036574075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45957.556036574075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45957.556036574075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45957.556036574075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45957.556036574075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45957.556036574075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45957.556036574075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45957.556036574075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45957.556036574075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45957.556036574075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45957.556036574075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45957.556036574075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45957.556036574075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45957.556036574075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45957.556036574075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45957.556036574075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45957.556036574075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45957.556036574075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45957.556036574075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45957.556036574075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45957.556036574075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45957.556036574075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45957.556036574075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45957.556036574075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45957.556036574075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45957.556036574075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45957.556036574075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45957.556036574075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45957.556036574075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45957.556036574075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45957.556036574075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45957.556036574075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45957.556036574075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45957.556036574075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45957.556036574075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45957.556036574075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45957.556036574075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45957.556036574075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45957.556036574075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45957.556036574075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45957.556036574075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45957.556036574075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45957.556036574075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45957.556036574075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45957.556036574075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45957.556036574075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45957.556036574075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45957.556036574075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45957.556036574075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45957.556036574075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45957.556036574075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45957.556036574075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45957.556036574075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45957.556036574075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45957.556036574075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45957.556036574075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45957.556036574075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45957.556036574075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45957.556036574075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45957.556036574075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45957.556036574075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45957.556036574075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45957.556036574075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45957.556036574075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45957.556036574075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45957.556036574075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45957.556036574075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45957.556036574075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45957.556036574075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45957.556036574075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45957.556036574075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45957.556036574075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45957.556036574075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45957.556036574075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45957.556036574075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45957.556036574075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45957.556036574075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45957.556036574075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45957.556036574075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45957.556036574075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45957.556036574075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45957.556036574075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45957.556036574075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45957.556036574075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45957.556036574075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45957.556036574075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45957.556036574075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45957.556036574075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45957.556036574075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45957.556036574075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45957.556036574075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45957.556036574075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45957.556036574075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45957.556036574075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45957.556036574075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45957.556036574075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45957.556036574075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45957.556036574075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45957.556036574075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45957.556036574075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45957.556036574075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45957.556036574075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45957.556036574075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45957.556036574075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45957.556036574075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45957.556036574075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45957.556036574075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45957.556036574075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45957.556036574075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45957.556036574075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45957.556036574075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45957.556036574075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45957.556036574075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45957.556036574075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45957.556036574075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45957.556036574075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45957.556036574075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45957.556036574075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45957.556036574075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45957.556036574075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45957.556036574075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45957.556036574075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45957.556036574075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45957.556036574075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45957.556036574075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45957.556036574075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45957.556036574075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45957.556036574075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45957.556036574075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45957.556036574075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45957.556036574075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45957.556036574075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45957.556036574075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45957.556036574075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45957.556036574075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45957.556036574075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45957.556036574075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45957.556036574075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45957.556036574075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45957.556036574075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45957.556036574075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45957.556036574075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45957.556036574075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45957.556036574075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45957.556036574075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45957.556036574075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45957.556036574075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45957.556036574075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45957.556036574075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45957.556036574075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45957.556036574075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45957.556036574075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45957.556036574075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45957.556036574075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45957.556036574075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45957.556036574075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45957.556036574075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45957.556036574075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45957.556036574075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45957.556036574075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45957.556036574075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45957.556036574075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45957.556036574075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45957.556036574075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45957.556036574075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45957.556036574075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45957.556036574075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45957.556036574075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45957.556036574075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45957.556036574075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45957.556036574075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45957.556036574075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45957.556036574075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45957.556036574075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45957.556036574075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45957.556036574075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45957.556036574075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45957.556036574075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45957.556036574075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45957.556036574075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45957.556036574075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45957.556036574075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45957.556036574075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45957.556036574075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45957.556036574075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45957.556036574075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45957.556036574075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45957.556036574075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45957.556036574075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45957.556036574075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45957.556036574075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45957.556036574075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45957.556036574075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45957.556036574075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45957.556036574075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45957.556036574075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45957.556036574075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45957.556036574075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45957.556036574075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45957.556036574075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45957.556036574075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45957.556036574075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45957.556036574075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45957.556036574075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45957.556036574075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45957.556036574075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45957.556036574075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45957.556036574075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45957.556036574075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45957.556036574075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45957.556036574075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45957.556036574075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45957.556036574075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45957.556036574075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45957.556036574075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45957.556036574075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45957.556036574075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45957.556036574075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45957.556036574075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45957.556036574075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45957.556036574075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45957.556036574075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45957.556036574075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45957.556036574075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45957.556036574075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45957.556036574075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45957.556036574075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45957.556036574075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45957.556036574075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45957.556036574075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45957.556036574075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45957.556036574075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45957.556036574075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45957.556036574075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45957.556036574075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45957.556036574075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45957.556036574075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45957.556036574075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45957.556036574075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45957.556036574075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45957.556036574075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45957.556036574075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45957.556036574075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45957.556036574075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45957.556036574075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45957.556036574075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45957.556036574075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45957.556036574075</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9"/>
  <sheetViews>
    <sheetView tabSelected="1" workbookViewId="0">
      <selection activeCell="D10" sqref="D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254.07531898147863</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3.9213143518500146</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1</v>
      </c>
      <c r="D4" s="94" t="s">
        <v>23897</v>
      </c>
      <c r="E4" s="98" t="s">
        <v>38998</v>
      </c>
      <c r="F4" s="123">
        <v>45957.513298611113</v>
      </c>
      <c r="G4" s="124">
        <f ca="1">IFERROR(NOW()-F4,"")</f>
        <v>4.2737962961837184E-2</v>
      </c>
      <c r="H4" s="123">
        <v>45957.481550925928</v>
      </c>
      <c r="I4" s="119" t="str">
        <f>IFERROR(VLOOKUP(D4,DB!A:F,6,0),"")</f>
        <v>SCECO</v>
      </c>
      <c r="J4" s="119" t="str">
        <f>IFERROR(VLOOKUP(D4,DB!A:G,7,0),"")</f>
        <v>Dead+Dead</v>
      </c>
      <c r="K4" s="125" t="s">
        <v>39089</v>
      </c>
      <c r="L4" s="121" t="str">
        <f>IFERROR(VLOOKUP(D4,DB!A:I,9,0),"")</f>
        <v>Latis</v>
      </c>
    </row>
    <row r="5" spans="1:16" ht="15" customHeight="1">
      <c r="A5" s="119"/>
      <c r="B5" s="119" t="str">
        <f>IFERROR(VLOOKUP(D5,DB!A:K,11,0),"")</f>
        <v/>
      </c>
      <c r="C5" s="120"/>
      <c r="D5" s="94"/>
      <c r="E5" s="98"/>
      <c r="F5" s="123"/>
      <c r="G5" s="124">
        <f ca="1">IFERROR(NOW()-F5,"")</f>
        <v>45957.556036574075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45957.556036574075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45957.556036574075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45957.556036574075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45957.556036574075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45957.556036574075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45957.556036574075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45957.556036574075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45957.556036574075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45957.556036574075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45957.556036574075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45957.556036574075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45957.556036574075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45957.556036574075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45957.556036574075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45957.556036574075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45957.556036574075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45957.556036574075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45957.556036574075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45957.556036574075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45957.556036574075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45957.556036574075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45957.556036574075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45957.556036574075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45957.556036574075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45957.556036574075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45957.556036574075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45957.556036574075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45957.556036574075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45957.556036574075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45957.556036574075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45957.556036574075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45957.556036574075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45957.556036574075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45957.556036574075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45957.556036574075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45957.556036574075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45957.556036574075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45957.556036574075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45957.556036574075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45957.556036574075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45957.556036574075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45957.556036574075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45957.556036574075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45957.556036574075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45957.556036574075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45957.556036574075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45957.556036574075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45957.556036574075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45957.556036574075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45957.556036574075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45957.556036574075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45957.556036574075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45957.556036574075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45957.556036574075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45957.556036574075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45957.556036574075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45957.556036574075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45957.556036574075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45957.556036574075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45957.556036574075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45957.556036574075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45957.556036574075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45957.556036574075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45957.556036574075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45957.556036574075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45957.556036574075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45957.556036574075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45957.556036574075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45957.556036574075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45957.556036574075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45957.556036574075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45957.556036574075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45957.556036574075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45957.556036574075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45957.556036574075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45957.556036574075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45957.556036574075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45957.556036574075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45957.556036574075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45957.556036574075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45957.556036574075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45957.556036574075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45957.556036574075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45957.556036574075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45957.556036574075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45957.556036574075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45957.556036574075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45957.556036574075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45957.556036574075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45957.556036574075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45957.556036574075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45957.556036574075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45957.556036574075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45957.556036574075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45957.556036574075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45957.556036574075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45957.556036574075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45957.556036574075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45957.556036574075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45957.556036574075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45957.556036574075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45957.556036574075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45957.556036574075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45957.556036574075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45957.556036574075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45957.556036574075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45957.556036574075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45957.556036574075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45957.556036574075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45957.556036574075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45957.556036574075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45957.556036574075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45957.556036574075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45957.556036574075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45957.556036574075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45957.556036574075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45957.556036574075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45957.556036574075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45957.556036574075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45957.556036574075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45957.556036574075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45957.556036574075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45957.556036574075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45957.556036574075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45957.556036574075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45957.556036574075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45957.556036574075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45957.556036574075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45957.556036574075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45957.556036574075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45957.556036574075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45957.556036574075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45957.556036574075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45957.556036574075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45957.556036574075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45957.556036574075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45957.556036574075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45957.556036574075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45957.556036574075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45957.556036574075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45957.556036574075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45957.556036574075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45957.556036574075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45957.556036574075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45957.556036574075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45957.556036574075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45957.556036574075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45957.556036574075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45957.556036574075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45957.556036574075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45957.556036574075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45957.556036574075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45957.556036574075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45957.556036574075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45957.556036574075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45957.556036574075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45957.556036574075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45957.556036574075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45957.556036574075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45957.556036574075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45957.556036574075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45957.556036574075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45957.556036574075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45957.556036574075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45957.556036574075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45957.556036574075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45957.556036574075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45957.556036574075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45957.556036574075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45957.556036574075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45957.556036574075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45957.556036574075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45957.556036574075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45957.556036574075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45957.556036574075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45957.556036574075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45957.556036574075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45957.556036574075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45957.556036574075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45957.556036574075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45957.556036574075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45957.556036574075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45957.556036574075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45957.556036574075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45957.556036574075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45957.556036574075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45957.556036574075</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45957.556036574075</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45957.556036574075</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45957.556036574075</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45957.556036574075</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45957.556036574075</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45957.556036574075</v>
      </c>
      <c r="H198" s="123"/>
      <c r="I198" s="119" t="str">
        <f>IFERROR(VLOOKUP(D198,DB!A:F,6,0),"")</f>
        <v/>
      </c>
      <c r="J198" s="119" t="str">
        <f>IFERROR(VLOOKUP(D198,DB!A:G,7,0),"")</f>
        <v/>
      </c>
      <c r="K198" s="125"/>
      <c r="L198" s="121" t="str">
        <f>IFERROR(VLOOKUP(D198,DB!A:I,9,0),"")</f>
        <v/>
      </c>
    </row>
    <row r="199" spans="1:12" ht="15" customHeight="1">
      <c r="A199" s="126"/>
      <c r="B199" s="126" t="str">
        <f>IFERROR(VLOOKUP(D199,DB!A:K,11,0),"")</f>
        <v/>
      </c>
      <c r="C199" s="127"/>
      <c r="D199" s="128"/>
      <c r="E199" s="129"/>
      <c r="F199" s="130"/>
      <c r="G199" s="131">
        <f ca="1">IFERROR(NOW()-F199,"")</f>
        <v>45957.556036574075</v>
      </c>
      <c r="H199" s="130"/>
      <c r="I199" s="126" t="str">
        <f>IFERROR(VLOOKUP(D199,DB!A:F,6,0),"")</f>
        <v/>
      </c>
      <c r="J199" s="126" t="str">
        <f>IFERROR(VLOOKUP(D199,DB!A:G,7,0),"")</f>
        <v/>
      </c>
      <c r="K199" s="132"/>
      <c r="L199" s="128" t="str">
        <f>IFERROR(VLOOKUP(D199,DB!A:I,9,0),"")</f>
        <v/>
      </c>
    </row>
  </sheetData>
  <dataValidations count="2">
    <dataValidation allowBlank="1" showInputMessage="1" showErrorMessage="1" sqref="E1" xr:uid="{A4F81451-56CC-4543-9497-104C4E44EE4B}"/>
    <dataValidation type="list" allowBlank="1" showInputMessage="1" showErrorMessage="1" sqref="E2:E3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65.723976388886513</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31.367159259258187</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8.8949254629624193</v>
      </c>
      <c r="H4" s="153">
        <v>45948.661111111112</v>
      </c>
      <c r="I4" s="152" t="str">
        <f>IFERROR(VLOOKUP(D4,DB!A:F,6,0),"")</f>
        <v>SCECO</v>
      </c>
      <c r="J4" s="152" t="str">
        <f>IFERROR(VLOOKUP(D4,DB!A:G,7,0),"")</f>
        <v>Dead</v>
      </c>
      <c r="K4" s="152" t="s">
        <v>39095</v>
      </c>
      <c r="L4" s="152" t="str">
        <f>IFERROR(VLOOKUP(D4,DB!A:I,9,0),"")</f>
        <v>Latis</v>
      </c>
    </row>
    <row r="5" spans="1:13" ht="15">
      <c r="A5" s="152"/>
      <c r="B5" s="152" t="str">
        <f>IFERROR(VLOOKUP(D5,DB!A:K,11,0),"")</f>
        <v/>
      </c>
      <c r="C5" s="152"/>
      <c r="D5" s="152"/>
      <c r="E5" s="152"/>
      <c r="F5" s="153"/>
      <c r="G5" s="154">
        <f ca="1">IFERROR(NOW()-F5,"")</f>
        <v>45957.556036574075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45957.556036574075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45957.556036574075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45957.556036574075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45957.556036574075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45957.556036574075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45957.556036574075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45957.556036574075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45957.556036574075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45957.556036574075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45957.556036574075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45957.556036574075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45957.556036574075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45957.556036574075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45957.556036574075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45957.556036574075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45957.556036574075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45957.556036574075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45957.556036574075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45957.556036574075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45957.556036574075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45957.556036574075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45957.556036574075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45957.556036574075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45957.556036574075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45957.556036574075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45957.556036574075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45957.556036574075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45957.556036574075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45957.556036574075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45957.556036574075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45957.556036574075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45957.556036574075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45957.556036574075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45957.556036574075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45957.556036574075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45957.556036574075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45957.556036574075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45957.556036574075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45957.556036574075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45957.556036574075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45957.556036574075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45957.556036574075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45957.556036574075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45957.556036574075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45957.556036574075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45957.556036574075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45957.556036574075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45957.556036574075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45957.556036574075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45957.556036574075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45957.556036574075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45957.556036574075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45957.556036574075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45957.556036574075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45957.556036574075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45957.556036574075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45957.556036574075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45957.556036574075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45957.556036574075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45957.556036574075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45957.556036574075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45957.556036574075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45957.556036574075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45957.556036574075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45957.556036574075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45957.556036574075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45957.556036574075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45957.556036574075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45957.556036574075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45957.556036574075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45957.556036574075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45957.556036574075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45957.556036574075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45957.556036574075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45957.556036574075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45957.556036574075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45957.556036574075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45957.556036574075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45957.556036574075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45957.556036574075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45957.556036574075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45957.556036574075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45957.556036574075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45957.556036574075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45957.556036574075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45957.556036574075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45957.556036574075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45957.556036574075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45957.556036574075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45957.556036574075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45957.556036574075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45957.556036574075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45957.556036574075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45957.556036574075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45957.556036574075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45957.556036574075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45957.556036574075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45957.556036574075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45957.556036574075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45957.556036574075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45957.556036574075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45957.556036574075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45957.556036574075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45957.556036574075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45957.556036574075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45957.556036574075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45957.556036574075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45957.556036574075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45957.556036574075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45957.556036574075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45957.556036574075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45957.556036574075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45957.556036574075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45957.556036574075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45957.556036574075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45957.556036574075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45957.556036574075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45957.556036574075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45957.556036574075</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45957.556036574075</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45957.556036574075</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45957.556036574075</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45957.556036574075</v>
      </c>
      <c r="H128" s="153"/>
      <c r="I128" s="152" t="str">
        <f>IFERROR(VLOOKUP(D128,DB!A:F,6,0),"")</f>
        <v/>
      </c>
      <c r="J128" s="152" t="str">
        <f>IFERROR(VLOOKUP(D128,DB!A:G,7,0),"")</f>
        <v/>
      </c>
      <c r="K128" s="152"/>
      <c r="L128" s="152" t="str">
        <f>IFERROR(VLOOKUP(D128,DB!A:I,9,0),"")</f>
        <v/>
      </c>
    </row>
    <row r="129" spans="1:12" ht="15">
      <c r="A129" s="158"/>
      <c r="B129" s="158" t="str">
        <f>IFERROR(VLOOKUP(D129,DB!A:K,11,0),"")</f>
        <v/>
      </c>
      <c r="C129" s="158"/>
      <c r="D129" s="158"/>
      <c r="E129" s="158"/>
      <c r="F129" s="159"/>
      <c r="G129" s="160">
        <f ca="1">IFERROR(NOW()-F129,"")</f>
        <v>45957.556036574075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45957.556036574075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45957.556036574075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45957.556036574075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45957.556036574075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45957.556036574075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45957.556036574075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45957.556036574075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45957.556036574075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45957.556036574075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45957.556036574075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45957.556036574075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45957.556036574075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45957.556036574075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45957.556036574075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45957.556036574075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45957.556036574075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45957.556036574075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45957.556036574075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45957.556036574075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45957.556036574075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45957.556036574075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45957.556036574075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45957.556036574075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45957.556036574075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45957.556036574075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45957.556036574075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45957.556036574075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45957.556036574075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45957.556036574075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45957.556036574075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45957.556036574075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45957.556036574075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45957.556036574075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45957.556036574075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45957.556036574075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45957.556036574075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45957.556036574075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45957.556036574075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45957.556036574075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45957.556036574075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45957.556036574075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45957.556036574075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45957.556036574075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45957.556036574075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45957.556036574075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45957.556036574075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45957.556036574075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45957.556036574075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45957.556036574075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45957.556036574075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45957.556036574075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45957.556036574075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45957.556036574075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45957.556036574075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45957.556036574075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45957.556036574075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45957.556036574075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45957.556036574075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45957.556036574075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45957.556036574075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45957.556036574075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45957.556036574075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45957.556036574075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45957.556036574075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45957.556036574075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45957.556036574075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45957.556036574075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45957.556036574075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45957.556036574075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45957.556036574075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45957.556036574075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45957.556036574075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45957.556036574075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45957.556036574075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45957.556036574075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45957.556036574075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45957.556036574075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45957.556036574075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45957.556036574075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45957.556036574075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45957.556036574075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45957.556036574075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45957.556036574075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45957.556036574075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45957.556036574075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45957.556036574075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45957.556036574075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45957.556036574075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45957.556036574075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45957.556036574075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45957.556036574075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45957.556036574075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45957.556036574075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45957.556036574075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45957.556036574075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45957.556036574075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45957.556036574075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45957.556036574075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45957.556036574075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45957.556036574075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45957.556036574075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45957.556036574075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45957.556036574075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45957.556036574075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45957.556036574075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45957.556036574075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45957.556036574075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45957.556036574075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45957.556036574075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45957.556036574075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45957.556036574075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45957.556036574075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45957.556036574075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45957.556036574075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45957.556036574075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45957.556036574075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45957.556036574075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45957.556036574075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45957.556036574075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45957.556036574075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45957.556036574075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45957.556036574075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45957.556036574075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45957.556036574075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45957.556036574075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45957.556036574075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45957.556036574075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45957.556036574075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45957.556036574075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45957.556036574075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45957.556036574075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45957.556036574075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45957.556036574075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45957.556036574075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45957.556036574075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45957.556036574075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45957.556036574075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45957.556036574075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45957.556036574075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45957.556036574075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45957.556036574075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45957.556036574075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45957.556036574075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45957.556036574075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45957.556036574075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45957.556036574075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45957.556036574075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45957.556036574075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45957.556036574075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45957.556036574075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45957.556036574075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45957.556036574075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45957.556036574075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45957.556036574075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45957.556036574075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45957.556036574075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45957.556036574075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45957.556036574075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45957.556036574075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45957.556036574075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45957.556036574075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45957.556036574075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45957.556036574075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45957.556036574075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45957.556036574075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45957.556036574075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45957.556036574075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45957.556036574075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45957.556036574075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45957.556036574075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45957.556036574075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45957.556036574075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45957.556036574075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45957.556036574075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45957.556036574075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45957.556036574075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45957.556036574075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45957.556036574075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45957.556036574075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45957.556036574075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45957.556036574075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45957.556036574075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45957.556036574075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45957.556036574075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45957.556036574075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45957.556036574075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45957.556036574075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45957.556036574075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45957.556036574075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45957.556036574075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45957.556036574075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45957.556036574075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45957.556036574075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45957.556036574075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45957.556036574075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45957.556036574075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45957.556036574075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45957.556036574075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45957.556036574075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45957.556036574075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45957.556036574075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45957.556036574075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45957.556036574075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45957.556036574075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45957.556036574075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45957.556036574075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45957.556036574075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45957.556036574075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45957.556036574075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45957.556036574075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45957.556036574075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45957.556036574075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45957.556036574075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45957.556036574075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45957.556036574075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45957.556036574075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45957.556036574075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45957.556036574075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45957.556036574075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45957.556036574075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45957.556036574075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45957.556036574075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45957.556036574075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45957.556036574075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45957.556036574075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45957.556036574075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45957.556036574075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45957.556036574075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45957.556036574075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45957.556036574075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45957.556036574075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45957.556036574075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45957.556036574075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45957.556036574075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45957.556036574075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45957.556036574075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45957.556036574075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45957.556036574075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45957.556036574075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45957.556036574075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45957.556036574075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45957.556036574075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45957.556036574075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45957.556036574075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45957.556036574075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45957.556036574075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45957.556036574075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45957.556036574075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45957.556036574075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45957.556036574075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45957.556036574075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45957.556036574075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45957.556036574075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45957.556036574075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45957.556036574075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45957.556036574075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45957.556036574075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45957.556036574075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45957.556036574075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45957.556036574075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45957.556036574075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45957.556036574075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45957.556036574075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45957.556036574075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45957.556036574075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45957.556036574075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45957.556036574075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45957.556036574075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45957.556036574075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45957.556036574075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45957.556036574075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45957.556036574075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45957.556036574075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45957.556036574075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45957.556036574075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45957.556036574075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45957.556036574075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45957.556036574075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45957.556036574075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45957.556036574075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45957.556036574075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45957.556036574075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45957.556036574075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45957.556036574075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45957.556036574075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45957.556036574075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45957.556036574075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45957.556036574075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45957.556036574075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45957.556036574075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45957.556036574075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45957.556036574075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45957.556036574075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45957.556036574075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45957.556036574075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45957.556036574075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45957.556036574075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45957.556036574075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45957.556036574075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45957.556036574075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45957.556036574075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45957.556036574075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45957.556036574075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45957.556036574075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45957.556036574075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45957.556036574075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45957.556036574075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45957.556036574075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45957.556036574075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45957.556036574075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45957.556036574075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45957.556036574075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45957.556036574075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45957.556036574075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45957.556036574075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45957.556036574075</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45957.556036574075</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45957.556036574075</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45957.556036574075</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45957.556036574075</v>
      </c>
      <c r="H449" s="159"/>
      <c r="I449" s="158" t="str">
        <f>IFERROR(VLOOKUP(D449,DB!A:F,6,0),"")</f>
        <v/>
      </c>
      <c r="J449" s="158" t="str">
        <f>IFERROR(VLOOKUP(D449,DB!A:G,7,0),"")</f>
        <v/>
      </c>
      <c r="K449" s="158"/>
      <c r="L449" s="158" t="str">
        <f>IFERROR(VLOOKUP(D449,DB!A:I,9,0),"")</f>
        <v/>
      </c>
    </row>
    <row r="450" spans="1:12" ht="15"/>
    <row r="451" spans="1:12" ht="15"/>
    <row r="452" spans="1:12" ht="15"/>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9" ht="15"/>
    <row r="560" ht="15"/>
    <row r="562" ht="15"/>
    <row r="563" ht="15"/>
    <row r="564" ht="15"/>
    <row r="565" ht="15"/>
    <row r="567" ht="15"/>
    <row r="568" ht="15"/>
    <row r="575" ht="15"/>
    <row r="576" ht="15"/>
    <row r="577" ht="15"/>
    <row r="578" ht="15"/>
    <row r="579" ht="15"/>
    <row r="580" ht="15"/>
    <row r="583" ht="15"/>
    <row r="584" ht="15"/>
    <row r="585" ht="15"/>
    <row r="586" ht="15"/>
    <row r="587" ht="15"/>
    <row r="588" ht="15"/>
    <row r="589" ht="15"/>
    <row r="590" ht="15"/>
    <row r="591" ht="15"/>
    <row r="592" ht="15"/>
    <row r="593" ht="15"/>
    <row r="594"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50" ht="15"/>
    <row r="651" ht="15"/>
    <row r="688" ht="15"/>
    <row r="689" ht="15"/>
    <row r="690" ht="15"/>
    <row r="691" ht="15"/>
    <row r="692" ht="15"/>
    <row r="693" ht="15"/>
    <row r="694" ht="15"/>
    <row r="695" ht="15"/>
    <row r="696" ht="15"/>
    <row r="697"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8" ht="15"/>
    <row r="779" ht="15"/>
    <row r="780" ht="15"/>
    <row r="782" ht="15"/>
    <row r="783"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6" ht="15"/>
    <row r="817" ht="15"/>
    <row r="987" ht="15"/>
    <row r="988" ht="15"/>
    <row r="989" ht="15"/>
    <row r="990" ht="15"/>
    <row r="991" ht="15"/>
    <row r="992" ht="15"/>
    <row r="998" ht="15"/>
    <row r="999" ht="15"/>
    <row r="1000" ht="15"/>
    <row r="1001" ht="15"/>
    <row r="1002" ht="15"/>
    <row r="1003" ht="15"/>
    <row r="1004"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5" ht="15"/>
    <row r="1056" ht="15"/>
    <row r="1062" ht="15"/>
    <row r="1063" ht="15"/>
    <row r="1065" ht="15"/>
    <row r="1066" ht="15"/>
    <row r="1067" ht="15"/>
    <row r="1068" ht="15"/>
    <row r="1069" ht="15"/>
    <row r="1070" ht="15"/>
    <row r="1071" ht="15"/>
    <row r="1073" ht="15"/>
    <row r="1074" ht="15"/>
    <row r="1075"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4" ht="15"/>
    <row r="1145"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1" ht="15"/>
    <row r="1182" ht="15"/>
    <row r="1183" ht="15"/>
    <row r="1184" ht="15"/>
    <row r="1185" ht="15"/>
    <row r="1186" ht="15"/>
    <row r="1187" ht="15"/>
    <row r="1188" ht="15"/>
    <row r="1189" ht="15"/>
    <row r="1190" ht="15"/>
    <row r="1191" ht="15"/>
    <row r="1193" ht="15"/>
    <row r="1194" ht="15"/>
    <row r="1195" ht="15"/>
    <row r="1196" ht="15"/>
    <row r="1197" ht="15"/>
    <row r="1198" ht="15"/>
    <row r="1199" ht="15"/>
    <row r="1200" ht="15"/>
    <row r="1201" ht="15"/>
    <row r="1202" ht="15"/>
    <row r="1210" ht="15"/>
    <row r="1211" ht="15"/>
    <row r="1214" ht="15"/>
    <row r="1215" ht="15"/>
    <row r="1216" ht="15"/>
    <row r="1217" ht="15"/>
    <row r="1218" ht="15"/>
    <row r="1219" ht="15"/>
    <row r="1220" ht="15"/>
    <row r="1221" ht="15"/>
    <row r="1224" ht="15"/>
    <row r="1225" ht="15"/>
    <row r="1226" ht="15"/>
    <row r="1227" ht="15"/>
    <row r="1228" ht="15"/>
    <row r="1229" ht="15"/>
    <row r="1230" ht="15"/>
    <row r="1231" ht="15"/>
    <row r="1232" ht="15"/>
    <row r="1233" ht="15"/>
    <row r="1234" ht="15"/>
    <row r="1235" ht="15"/>
    <row r="1237" ht="15"/>
    <row r="1238" ht="15"/>
    <row r="1239" ht="15"/>
    <row r="1242" ht="15"/>
    <row r="1244" ht="15"/>
    <row r="1246" ht="15"/>
    <row r="1249" ht="15"/>
    <row r="1250" ht="15"/>
    <row r="1251" ht="15"/>
    <row r="1253" ht="15"/>
    <row r="1255" ht="15"/>
    <row r="1256" ht="15"/>
    <row r="1257" ht="15"/>
    <row r="1258" ht="15"/>
    <row r="1259" ht="15"/>
    <row r="1261" ht="15"/>
    <row r="1262" ht="15"/>
    <row r="1263" ht="15"/>
    <row r="1264" ht="15"/>
    <row r="1266" ht="15"/>
    <row r="1268" ht="15"/>
    <row r="1269" ht="15"/>
    <row r="1271" ht="15"/>
    <row r="1272" ht="15"/>
    <row r="1273" ht="15"/>
    <row r="1274" ht="15"/>
    <row r="1276" ht="15"/>
    <row r="1278" ht="15"/>
    <row r="1279" ht="15"/>
    <row r="1280" ht="15"/>
    <row r="1281" ht="15"/>
    <row r="1283" ht="15"/>
    <row r="1284" ht="15"/>
    <row r="1285" ht="15"/>
    <row r="1286" ht="15"/>
    <row r="1287" ht="15"/>
    <row r="1288" ht="15"/>
    <row r="1289" ht="15"/>
    <row r="1292" ht="15"/>
    <row r="1294" ht="15"/>
    <row r="1295" ht="15"/>
    <row r="1296" ht="15"/>
    <row r="1297" ht="15"/>
    <row r="1298" ht="15"/>
    <row r="1299" ht="15"/>
    <row r="1300" ht="15"/>
    <row r="1301" ht="15"/>
    <row r="1304" ht="15"/>
    <row r="1305" ht="15"/>
    <row r="1307" ht="15"/>
  </sheetData>
  <dataValidations count="2">
    <dataValidation allowBlank="1" showInputMessage="1" showErrorMessage="1" sqref="E1" xr:uid="{920C6338-E771-4DAE-8C89-92A9093EA4DE}"/>
    <dataValidation type="list" allowBlank="1" showInputMessage="1" showErrorMessage="1" sqref="E2:E44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8"/>
  <sheetViews>
    <sheetView workbookViewId="0">
      <selection activeCell="K3" sqref="K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39096</v>
      </c>
      <c r="B2" s="103" t="str">
        <f>IFERROR(VLOOKUP(D2,DB!A:K,11,0),"")</f>
        <v>R6</v>
      </c>
      <c r="C2" s="105">
        <v>1</v>
      </c>
      <c r="D2" s="103" t="s">
        <v>34785</v>
      </c>
      <c r="E2" s="106" t="s">
        <v>38998</v>
      </c>
      <c r="F2" s="107">
        <v>45957.441770833335</v>
      </c>
      <c r="G2" s="77">
        <f ca="1">IFERROR(NOW()-F2,"-")</f>
        <v>0.11426574073993834</v>
      </c>
      <c r="H2" s="107">
        <v>45957.441770833335</v>
      </c>
      <c r="I2" s="103" t="str">
        <f>IFERROR(VLOOKUP(D2,DB!A:F,6,0),"")</f>
        <v>SCECO</v>
      </c>
      <c r="J2" s="102" t="str">
        <f>IFERROR(VLOOKUP(D2,DB!A:G,7,0),"")</f>
        <v>Vandalized</v>
      </c>
      <c r="K2" s="108" t="s">
        <v>39097</v>
      </c>
      <c r="L2" s="109" t="str">
        <f>IFERROR(VLOOKUP(D2,DB!A:I,9,0),"")</f>
        <v>Latis</v>
      </c>
    </row>
    <row r="3" spans="1:16383" ht="31.5" customHeight="1">
      <c r="A3" s="104" t="s">
        <v>39098</v>
      </c>
      <c r="B3" s="103" t="str">
        <f>IFERROR(VLOOKUP(D3,DB!A:K,11,0),"")</f>
        <v>R6</v>
      </c>
      <c r="C3" s="105">
        <v>1</v>
      </c>
      <c r="D3" s="103" t="s">
        <v>37492</v>
      </c>
      <c r="E3" s="106" t="s">
        <v>38998</v>
      </c>
      <c r="F3" s="107">
        <v>45957.515787037039</v>
      </c>
      <c r="G3" s="77">
        <f ca="1">IFERROR(NOW()-F3,"-")</f>
        <v>4.024953703628853E-2</v>
      </c>
      <c r="H3" s="107">
        <v>45957.510335648149</v>
      </c>
      <c r="I3" s="103" t="str">
        <f>IFERROR(VLOOKUP(D3,DB!A:F,6,0),"")</f>
        <v>Generator-SG</v>
      </c>
      <c r="J3" s="102" t="str">
        <f>IFERROR(VLOOKUP(D3,DB!A:G,7,0),"")</f>
        <v>Vandalized</v>
      </c>
      <c r="K3" s="108" t="s">
        <v>39099</v>
      </c>
      <c r="L3" s="109" t="str">
        <f>IFERROR(VLOOKUP(D3,DB!A:I,9,0),"")</f>
        <v>Latis</v>
      </c>
    </row>
    <row r="4" spans="1:16383" ht="31.5" customHeight="1">
      <c r="A4" s="104"/>
      <c r="B4" s="103" t="str">
        <f>IFERROR(VLOOKUP(D4,DB!A:K,11,0),"")</f>
        <v/>
      </c>
      <c r="C4" s="105"/>
      <c r="D4" s="103"/>
      <c r="E4" s="106"/>
      <c r="F4" s="107"/>
      <c r="G4" s="77">
        <f ca="1">IFERROR(NOW()-F4,"-")</f>
        <v>45957.556036574075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45957.556036574075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45957.556036574075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45957.556036574075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45957.556036574075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45957.556036574075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45957.556036574075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45957.556036574075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45957.556036574075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45957.556036574075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45957.556036574075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45957.556036574075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45957.556036574075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45957.556036574075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45957.556036574075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45957.556036574075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45957.556036574075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45957.556036574075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45957.556036574075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45957.556036574075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45957.556036574075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45957.556036574075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45957.556036574075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45957.556036574075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45957.556036574075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45957.556036574075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45957.556036574075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45957.556036574075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45957.556036574075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45957.556036574075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45957.556036574075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45957.556036574075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45957.556036574075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45957.556036574075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45957.556036574075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45957.556036574075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45957.556036574075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45957.556036574075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45957.556036574075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45957.556036574075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45957.556036574075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45957.556036574075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45957.556036574075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45957.556036574075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45957.556036574075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45957.556036574075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45957.556036574075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45957.556036574075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45957.556036574075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45957.556036574075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45957.556036574075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45957.556036574075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45957.556036574075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45957.556036574075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45957.556036574075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45957.556036574075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45957.556036574075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45957.556036574075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45957.556036574075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45957.556036574075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45957.556036574075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45957.556036574075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45957.556036574075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45957.556036574075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45957.556036574075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45957.556036574075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45957.556036574075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45957.556036574075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45957.556036574075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45957.556036574075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45957.556036574075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45957.556036574075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45957.556036574075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45957.556036574075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45957.556036574075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45957.556036574075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45957.556036574075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45957.556036574075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45957.556036574075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45957.556036574075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45957.556036574075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45957.556036574075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45957.556036574075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45957.556036574075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45957.556036574075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45957.556036574075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45957.556036574075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45957.556036574075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45957.556036574075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45957.556036574075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45957.556036574075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45957.556036574075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45957.556036574075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45957.556036574075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45957.556036574075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45957.556036574075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45957.556036574075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45957.556036574075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45957.556036574075</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45957.556036574075</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45957.556036574075</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45957.556036574075</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45957.556036574075</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45957.556036574075</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45957.556036574075</v>
      </c>
      <c r="H108" s="107"/>
      <c r="I108" s="103" t="str">
        <f>IFERROR(VLOOKUP(D108,DB!A:F,6,0),"")</f>
        <v/>
      </c>
      <c r="J108" s="102" t="str">
        <f>IFERROR(VLOOKUP(D108,DB!A:G,7,0),"")</f>
        <v/>
      </c>
      <c r="K108" s="108"/>
      <c r="L108" s="109" t="str">
        <f>IFERROR(VLOOKUP(D108,DB!A:I,9,0),"")</f>
        <v/>
      </c>
    </row>
  </sheetData>
  <dataValidations count="2">
    <dataValidation allowBlank="1" showInputMessage="1" showErrorMessage="1" sqref="E1" xr:uid="{380493DB-286A-4683-AF55-C78F04945A49}"/>
    <dataValidation type="list" allowBlank="1" showInputMessage="1" showErrorMessage="1" sqref="E2:E10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2025-10-27T10:22:40Z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