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247" documentId="13_ncr:1_{F6CB121F-512D-4AA6-A0C1-0FB36C537598}" xr6:coauthVersionLast="47" xr6:coauthVersionMax="47" xr10:uidLastSave="{38F0919A-D24A-4400-B541-CD4CB4472591}"/>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6" l="1"/>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B3" i="4"/>
  <c r="B4" i="4"/>
  <c r="B5" i="4"/>
  <c r="B6" i="4"/>
  <c r="B7" i="4"/>
  <c r="B2" i="6"/>
  <c r="G2" i="6"/>
  <c r="I2" i="6"/>
  <c r="J2" i="6"/>
  <c r="L2"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<sst xmlns="http://schemas.openxmlformats.org/spreadsheetml/2006/main" count="180282" uniqueCount="39126">
  <si>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</si>
  <si>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</si>
  <si>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</si>
  <si>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</si>
  <si>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</si>
  <si>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</si>
  <si>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</si>
  <si>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</si>
  <si>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</si>
  <si>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</si>
  <si>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</si>
  <si>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</si>
  <si>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</si>
  <si>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</si>
  <si>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</si>
  <si>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</si>
  <si>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</si>
  <si>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</si>
  <si>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</si>
  <si>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</si>
  <si>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</si>
  <si>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</si>
  <si>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</si>
  <si>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</si>
  <si>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</si>
  <si>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</si>
  <si>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</si>
  <si>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</si>
  <si>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</si>
  <si>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</si>
  <si>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</si>
  <si>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</si>
  <si>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</si>
  <si>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</si>
  <si>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</si>
  <si>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</si>
  <si>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</si>
  <si>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</si>
  <si>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</si>
  <si>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</si>
  <si>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</si>
  <si>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</si>
  <si>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</si>
  <si>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</si>
  <si>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</si>
  <si>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</si>
  <si>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</si>
  <si>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</si>
  <si>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</si>
  <si>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</si>
  <si>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</si>
  <si>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</si>
  <si>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</si>
  <si>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</si>
  <si>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</si>
  <si>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</si>
  <si>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</si>
  <si>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</si>
  <si>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</si>
  <si>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</si>
  <si>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</si>
  <si>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</si>
  <si>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</si>
  <si>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</si>
  <si>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</si>
  <si>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</si>
  <si>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</si>
  <si>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</si>
  <si>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</si>
  <si>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</si>
  <si>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</si>
  <si>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</si>
  <si>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</si>
  <si>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</si>
  <si>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</si>
  <si>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</si>
  <si>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</si>
  <si>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</si>
  <si>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</si>
  <si>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</si>
  <si>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</si>
  <si>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</si>
  <si>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</si>
  <si>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</si>
  <si>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</si>
  <si>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</si>
  <si>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</si>
  <si>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</si>
  <si>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</si>
  <si>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</si>
  <si>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</si>
  <si>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</si>
  <si>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</si>
  <si>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</si>
  <si>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</si>
  <si>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</si>
  <si>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</si>
  <si>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</si>
  <si>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</si>
  <si>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</si>
  <si>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</si>
  <si>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</si>
  <si>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</si>
  <si>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</si>
  <si>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</si>
  <si>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</si>
  <si>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</si>
  <si>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</si>
  <si>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</si>
  <si>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</si>
  <si>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</si>
  <si>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</si>
  <si>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</si>
  <si>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</si>
  <si>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</si>
  <si>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</si>
  <si>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</si>
  <si>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</si>
  <si>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</si>
  <si>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</si>
  <si>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</si>
  <si>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</si>
  <si>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</si>
  <si>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</si>
  <si>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</si>
  <si>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</si>
  <si>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</si>
  <si>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</si>
  <si>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</si>
  <si>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</si>
  <si>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</si>
  <si>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</si>
  <si>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</si>
  <si>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</si>
  <si>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</si>
  <si>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</si>
  <si>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</si>
  <si>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</si>
  <si>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</si>
  <si>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</si>
  <si>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</si>
  <si>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</si>
  <si>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</si>
  <si>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</si>
  <si>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</si>
  <si>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</si>
  <si>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</si>
  <si>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</si>
  <si>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</si>
  <si>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</si>
  <si>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</si>
  <si>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</si>
  <si>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</si>
  <si>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</si>
  <si>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</si>
  <si>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</si>
  <si>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</si>
  <si>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</si>
  <si>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</si>
  <si>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</si>
  <si>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</si>
  <si>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</si>
  <si>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</si>
  <si>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</si>
  <si>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</si>
  <si>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</si>
  <si>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</si>
  <si>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</si>
  <si>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</si>
  <si>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</si>
  <si>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</si>
  <si>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</si>
  <si>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</si>
  <si>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</si>
  <si>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</si>
  <si>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</si>
  <si>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</si>
  <si>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</si>
  <si>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</si>
  <si>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</si>
  <si>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</si>
  <si>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</si>
  <si>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</si>
  <si>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</si>
  <si>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</si>
  <si>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</si>
  <si>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</si>
  <si>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</si>
  <si>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</si>
  <si>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</si>
  <si>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</si>
  <si>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</si>
  <si>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</si>
  <si>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</si>
  <si>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</si>
  <si>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</si>
  <si>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</si>
  <si>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</si>
  <si>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</si>
  <si>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</si>
  <si>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</si>
  <si>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</si>
  <si>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</si>
  <si>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</si>
  <si>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</si>
  <si>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</si>
  <si>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</si>
  <si>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</si>
  <si>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</si>
  <si>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</si>
  <si>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</si>
  <si>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</si>
  <si>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</si>
  <si>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</si>
  <si>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</si>
  <si>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</si>
  <si>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</si>
  <si>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</si>
  <si>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</si>
  <si>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</si>
  <si>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</si>
  <si>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</si>
  <si>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</si>
  <si>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</si>
  <si>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</si>
  <si>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</si>
  <si>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</si>
  <si>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</si>
  <si>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</si>
  <si>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</si>
  <si>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</si>
  <si>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</si>
  <si>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</si>
  <si>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</si>
  <si>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</si>
  <si>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</si>
  <si>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</si>
  <si>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</si>
  <si>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</si>
  <si>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</si>
  <si>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</si>
  <si>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</si>
  <si>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</si>
  <si>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</si>
  <si>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</si>
  <si>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</si>
  <si>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</si>
  <si>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</si>
  <si>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</si>
  <si>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</si>
  <si>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</si>
  <si>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</si>
  <si>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</si>
  <si>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</si>
  <si>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</si>
  <si>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</si>
  <si>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</si>
  <si>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</si>
  <si>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</si>
  <si>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</si>
  <si>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</si>
  <si>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</si>
  <si>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</si>
  <si>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</si>
  <si>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</si>
  <si>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</si>
  <si>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</si>
  <si>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</si>
  <si>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</si>
  <si>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</si>
  <si>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</si>
  <si>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</si>
  <si>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</si>
  <si>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</si>
  <si>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</si>
  <si>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</si>
  <si>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</si>
  <si>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</si>
  <si>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</si>
  <si>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</si>
  <si>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</si>
  <si>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</si>
  <si>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</si>
  <si>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</si>
  <si>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</si>
  <si>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</si>
  <si>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</si>
  <si>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</si>
  <si>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</si>
  <si>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</si>
  <si>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</si>
  <si>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</si>
  <si>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</si>
  <si>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</si>
  <si>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</si>
  <si>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</si>
  <si>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</si>
  <si>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</si>
  <si>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</si>
  <si>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</si>
  <si>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</si>
  <si>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</si>
  <si>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</si>
  <si>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</si>
  <si>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</si>
  <si>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</si>
  <si>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</si>
  <si>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</si>
  <si>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</si>
  <si>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</si>
  <si>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</si>
  <si>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</si>
  <si>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</si>
  <si>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</si>
  <si>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</si>
  <si>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</si>
  <si>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</si>
  <si>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</si>
  <si>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</si>
  <si>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</si>
  <si>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</si>
  <si>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</si>
  <si>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</si>
  <si>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</si>
  <si>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</si>
  <si>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</si>
  <si>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</si>
  <si>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</si>
  <si>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</si>
  <si>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</si>
  <si>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</si>
  <si>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</si>
  <si>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</si>
  <si>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</si>
  <si>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</si>
  <si>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</si>
  <si>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</si>
  <si>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</si>
  <si>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</si>
  <si>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</si>
  <si>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</si>
  <si>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</si>
  <si>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</si>
  <si>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</si>
  <si>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</si>
  <si>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</si>
  <si>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</si>
  <si>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</si>
  <si>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</si>
  <si>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</si>
  <si>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</si>
  <si>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</si>
  <si>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</si>
  <si>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</si>
  <si>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</si>
  <si>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</si>
  <si>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</si>
  <si>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</si>
  <si>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</si>
  <si>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</si>
  <si>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</si>
  <si>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</si>
  <si>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</si>
  <si>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</si>
  <si>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</si>
  <si>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</si>
  <si>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</si>
  <si>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</si>
  <si>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</si>
  <si>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</si>
  <si>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</si>
  <si>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</si>
  <si>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</si>
  <si>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</si>
  <si>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</si>
  <si>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</si>
  <si>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</si>
  <si>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</si>
  <si>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</si>
  <si>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</si>
  <si>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</si>
  <si>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</si>
  <si>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</si>
  <si>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</si>
  <si>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</si>
  <si>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</si>
  <si>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</si>
  <si>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</si>
  <si>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</si>
  <si>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</si>
  <si>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</si>
  <si>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</si>
  <si>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</si>
  <si>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</si>
  <si>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</si>
  <si>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</si>
  <si>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</si>
  <si>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</si>
  <si>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</si>
  <si>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</si>
  <si>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</si>
  <si>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</si>
  <si>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</si>
  <si>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</si>
  <si>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</si>
  <si>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</si>
  <si>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</si>
  <si>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</si>
  <si>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</si>
  <si>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</si>
  <si>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</si>
  <si>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</si>
  <si>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</si>
  <si>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</si>
  <si>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</si>
  <si>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</si>
  <si>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</si>
  <si>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</si>
  <si>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</si>
  <si>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</si>
  <si>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</si>
  <si>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</si>
  <si>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</si>
  <si>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</si>
  <si>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</si>
  <si>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</si>
  <si>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</si>
  <si>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</si>
  <si>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</si>
  <si>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</si>
  <si>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</si>
  <si>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</si>
  <si>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</si>
  <si>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</si>
  <si>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</si>
  <si>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</si>
  <si>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</si>
  <si>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</si>
  <si>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</si>
  <si>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</si>
  <si>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</si>
  <si>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</si>
  <si>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</si>
  <si>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</si>
  <si>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</si>
  <si>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</si>
  <si>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</si>
  <si>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</si>
  <si>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</si>
  <si>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</si>
  <si>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</si>
  <si>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</si>
  <si>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</si>
  <si>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</si>
  <si>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</si>
  <si>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</si>
  <si>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</si>
  <si>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</si>
  <si>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</si>
  <si>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</si>
  <si>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</si>
  <si>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</si>
  <si>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</si>
  <si>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</si>
  <si>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</si>
  <si>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</si>
  <si>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</si>
  <si>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</si>
  <si>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</si>
  <si>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</si>
  <si>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</si>
  <si>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</si>
  <si>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</si>
  <si>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</si>
  <si>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</si>
  <si>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</si>
  <si>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</si>
  <si>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</si>
  <si>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</si>
  <si>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</si>
  <si>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</si>
  <si>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</si>
  <si>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</si>
  <si>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</si>
  <si>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</si>
  <si>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</si>
  <si>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</si>
  <si>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</si>
  <si>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</si>
  <si>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</si>
  <si>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</si>
  <si>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</si>
  <si>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</si>
  <si>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</si>
  <si>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</si>
  <si>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</si>
  <si>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</si>
  <si>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</si>
  <si>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</si>
  <si>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</si>
  <si>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</si>
  <si>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</si>
  <si>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</si>
  <si>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</si>
  <si>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</si>
  <si>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</si>
  <si>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</si>
  <si>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</si>
  <si>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</si>
  <si>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</si>
  <si>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</si>
  <si>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</si>
  <si>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</si>
  <si>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</si>
  <si>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</si>
  <si>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</si>
  <si>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</si>
  <si>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</si>
  <si>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</si>
  <si>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</si>
  <si>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</si>
  <si>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</si>
  <si>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</si>
  <si>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</si>
  <si>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</si>
  <si>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</si>
  <si>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</si>
  <si>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</si>
  <si>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</si>
  <si>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</si>
  <si>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</si>
  <si>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</si>
  <si>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</si>
  <si>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</si>
  <si>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</si>
  <si>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</si>
  <si>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</si>
  <si>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</si>
  <si>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</si>
  <si>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</si>
  <si>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</si>
  <si>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</si>
  <si>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</si>
  <si>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</si>
  <si>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</si>
  <si>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</si>
  <si>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</si>
  <si>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</si>
  <si>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</si>
  <si>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</si>
  <si>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</si>
  <si>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</si>
  <si>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</si>
  <si>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</si>
  <si>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</si>
  <si>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</si>
  <si>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</si>
  <si>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</si>
  <si>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</si>
  <si>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</si>
  <si>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</si>
  <si>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</si>
  <si>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</si>
  <si>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</si>
  <si>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</si>
  <si>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</si>
  <si>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</si>
  <si>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</si>
  <si>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</si>
  <si>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</si>
  <si>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</si>
  <si>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</si>
  <si>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</si>
  <si>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</si>
  <si>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</si>
  <si>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</si>
  <si>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</si>
  <si>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</si>
  <si>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</si>
  <si>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</si>
  <si>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</si>
  <si>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</si>
  <si>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</si>
  <si>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</si>
  <si>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</si>
  <si>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</si>
  <si>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</si>
  <si>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</si>
  <si>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</si>
  <si>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</si>
  <si>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</si>
  <si>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</si>
  <si>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</si>
  <si>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</si>
  <si>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</si>
  <si>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</si>
  <si>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</si>
  <si>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</si>
  <si>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</si>
  <si>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</si>
  <si>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</si>
  <si>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</si>
  <si>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</si>
  <si>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</si>
  <si>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</si>
  <si>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</si>
  <si>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</si>
  <si>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</si>
  <si>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</si>
  <si>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</si>
  <si>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</si>
  <si>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</si>
  <si>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</si>
  <si>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</si>
  <si>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</si>
  <si>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</si>
  <si>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</si>
  <si>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</si>
  <si>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</si>
  <si>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</si>
  <si>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</si>
  <si>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</si>
  <si>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</si>
  <si>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</si>
  <si>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</si>
  <si>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</si>
  <si>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</si>
  <si>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</si>
  <si>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</si>
  <si>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</si>
  <si>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</si>
  <si>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</si>
  <si>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</si>
  <si>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</si>
  <si>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</si>
  <si>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</si>
  <si>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</si>
  <si>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</si>
  <si>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</si>
  <si>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</si>
  <si>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</si>
  <si>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</si>
  <si>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</si>
  <si>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</si>
  <si>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</si>
  <si>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</si>
  <si>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</si>
  <si>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</si>
  <si>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</si>
  <si>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</si>
  <si>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</si>
  <si>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</si>
  <si>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</si>
  <si>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</si>
  <si>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</si>
  <si>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</si>
  <si>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</si>
  <si>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</si>
  <si>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</si>
  <si>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</si>
  <si>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</si>
  <si>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</si>
  <si>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</si>
  <si>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</si>
  <si>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</si>
  <si>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</si>
  <si>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</si>
  <si>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</si>
  <si>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</si>
  <si>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</si>
  <si>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</si>
  <si>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</si>
  <si>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</si>
  <si>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</si>
  <si>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</si>
  <si>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</si>
  <si>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</si>
  <si>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</si>
  <si>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</si>
  <si>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</si>
  <si>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</si>
  <si>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</si>
  <si>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</si>
  <si>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</si>
  <si>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</si>
  <si>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</si>
  <si>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</si>
  <si>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</si>
  <si>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</si>
  <si>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</si>
  <si>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</si>
  <si>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</si>
  <si>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</si>
  <si>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</si>
  <si>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</si>
  <si>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</si>
  <si>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</si>
  <si>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</si>
  <si>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</si>
  <si>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</si>
  <si>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</si>
  <si>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</si>
  <si>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</si>
  <si>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</si>
  <si>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</si>
  <si>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</si>
  <si>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</si>
  <si>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</si>
  <si>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</si>
  <si>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</si>
  <si>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</si>
  <si>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</si>
  <si>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</si>
  <si>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</si>
  <si>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</si>
  <si>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</si>
  <si>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</si>
  <si>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</si>
  <si>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</si>
  <si>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</si>
  <si>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</si>
  <si>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</si>
  <si>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</si>
  <si>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</si>
  <si>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</si>
  <si>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</si>
  <si>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</si>
  <si>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</si>
  <si>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</si>
  <si>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</si>
  <si>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</si>
  <si>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</si>
  <si>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</si>
  <si>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</si>
  <si>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</si>
  <si>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</si>
  <si>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</si>
  <si>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</si>
  <si>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</si>
  <si>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</si>
  <si>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</si>
  <si>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</si>
  <si>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</si>
  <si>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</si>
  <si>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</si>
  <si>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</si>
  <si>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</si>
  <si>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</si>
  <si>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</si>
  <si>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</si>
  <si>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</si>
  <si>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</si>
  <si>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</si>
  <si>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</si>
  <si>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</si>
  <si>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</si>
  <si>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</si>
  <si>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</si>
  <si>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</si>
  <si>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</si>
  <si>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</si>
  <si>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</si>
  <si>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</si>
  <si>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</si>
  <si>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</si>
  <si>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</si>
  <si>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</si>
  <si>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</si>
  <si>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</si>
  <si>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</si>
  <si>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</si>
  <si>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</si>
  <si>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</si>
  <si>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</si>
  <si>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</si>
  <si>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</si>
  <si>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</si>
  <si>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</si>
  <si>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</si>
  <si>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</si>
  <si>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</si>
  <si>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</si>
  <si>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</si>
  <si>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</si>
  <si>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</si>
  <si>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</si>
  <si>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</si>
  <si>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</si>
  <si>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</si>
  <si>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</si>
  <si>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</si>
  <si>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</si>
  <si>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</si>
  <si>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</si>
  <si>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</si>
  <si>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</si>
  <si>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</si>
  <si>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</si>
  <si>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</si>
  <si>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</si>
  <si>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</si>
  <si>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</si>
  <si>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</si>
  <si>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</si>
  <si>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</si>
  <si>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</si>
  <si>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</si>
  <si>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</si>
  <si>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</si>
  <si>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</si>
  <si>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</si>
  <si>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</si>
  <si>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</si>
  <si>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</si>
  <si>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</si>
  <si>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</si>
  <si>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</si>
  <si>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</si>
  <si>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</si>
  <si>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</si>
  <si>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</si>
  <si>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</si>
  <si>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</si>
  <si>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</si>
  <si>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</si>
  <si>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</si>
  <si>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</si>
  <si>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</si>
  <si>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</si>
  <si>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</si>
  <si>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</si>
  <si>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</si>
  <si>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</si>
  <si>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</si>
  <si>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</si>
  <si>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</si>
  <si>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</si>
  <si>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</si>
  <si>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</si>
  <si>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</si>
  <si>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</si>
  <si>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</si>
  <si>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</si>
  <si>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</si>
  <si>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</si>
  <si>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</si>
  <si>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</si>
  <si>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</si>
  <si>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</si>
  <si>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</si>
  <si>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</si>
  <si>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</si>
  <si>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</si>
  <si>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</si>
  <si>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</si>
  <si>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</si>
  <si>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</si>
  <si>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</si>
  <si>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</si>
  <si>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</si>
  <si>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</si>
  <si>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</si>
  <si>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</si>
  <si>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</si>
  <si>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</si>
  <si>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</si>
  <si>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</si>
  <si>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</si>
  <si>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</si>
  <si>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</si>
  <si>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</si>
  <si>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</si>
  <si>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</si>
  <si>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</si>
  <si>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</si>
  <si>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</si>
  <si>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</si>
  <si>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</si>
  <si>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</si>
  <si>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</si>
  <si>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</si>
  <si>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</si>
  <si>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</si>
  <si>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</si>
  <si>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</si>
  <si>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</si>
  <si>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</si>
  <si>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</si>
  <si>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</si>
  <si>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</si>
  <si>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</si>
  <si>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</si>
  <si>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</si>
  <si>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</si>
  <si>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</si>
  <si>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</si>
  <si>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</si>
  <si>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</si>
  <si>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</si>
  <si>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</si>
  <si>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</si>
  <si>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</si>
  <si>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</si>
  <si>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</si>
  <si>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</si>
  <si>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</si>
  <si>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</si>
  <si>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</si>
  <si>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</si>
  <si>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</si>
  <si>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</si>
  <si>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</si>
  <si>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</si>
  <si>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</si>
  <si>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</si>
  <si>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</si>
  <si>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</si>
  <si>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</si>
  <si>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</si>
  <si>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</si>
  <si>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</si>
  <si>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</si>
  <si>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</si>
  <si>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</si>
  <si>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</si>
  <si>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</si>
  <si>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</si>
  <si>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</si>
  <si>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</si>
  <si>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</si>
  <si>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</si>
  <si>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</si>
  <si>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</si>
  <si>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</si>
  <si>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</si>
  <si>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</si>
  <si>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</si>
  <si>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</si>
  <si>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</si>
  <si>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</si>
  <si>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</si>
  <si>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</si>
  <si>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</si>
  <si>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</si>
  <si>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</si>
  <si>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</si>
  <si>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</si>
  <si>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</si>
  <si>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</si>
  <si>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</si>
  <si>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</si>
  <si>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</si>
  <si>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</si>
  <si>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</si>
  <si>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</si>
  <si>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</si>
  <si>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</si>
  <si>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</si>
  <si>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</si>
  <si>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</si>
  <si>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</si>
  <si>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</si>
  <si>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</si>
  <si>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</si>
  <si>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</si>
  <si>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</si>
  <si>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</si>
  <si>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</si>
  <si>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</si>
  <si>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</si>
  <si>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</si>
  <si>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</si>
  <si>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</si>
  <si>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</si>
  <si>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</si>
  <si>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</si>
  <si>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</si>
  <si>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</si>
  <si>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</si>
  <si>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</si>
  <si>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</si>
  <si>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</si>
  <si>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</si>
  <si>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</si>
  <si>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</si>
  <si>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</si>
  <si>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</si>
  <si>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</si>
  <si>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</si>
  <si>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</si>
  <si>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</si>
  <si>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</si>
  <si>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</si>
  <si>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</si>
  <si>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</si>
  <si>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</si>
  <si>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</si>
  <si>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</si>
  <si>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</si>
  <si>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</si>
  <si>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</si>
  <si>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</si>
  <si>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</si>
  <si>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</si>
  <si>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</si>
  <si>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</si>
  <si>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</si>
  <si>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</si>
  <si>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</si>
  <si>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</si>
  <si>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</si>
  <si>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</si>
  <si>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</si>
  <si>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</si>
  <si>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</si>
  <si>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</si>
  <si>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</si>
  <si>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</si>
  <si>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</si>
  <si>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</si>
  <si>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</si>
  <si>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</si>
  <si>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</si>
  <si>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</si>
  <si>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</si>
  <si>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</si>
  <si>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</si>
  <si>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</si>
  <si>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</si>
  <si>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</si>
  <si>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</si>
  <si>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</si>
  <si>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</si>
  <si>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</si>
  <si>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</si>
  <si>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</si>
  <si>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</si>
  <si>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</si>
  <si>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</si>
  <si>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</si>
  <si>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</si>
  <si>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</si>
  <si>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</si>
  <si>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</si>
  <si>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</si>
  <si>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</si>
  <si>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</si>
  <si>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</si>
  <si>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</si>
  <si>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</si>
  <si>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</si>
  <si>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</si>
  <si>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</si>
  <si>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</si>
  <si>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</si>
  <si>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</si>
  <si>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</si>
  <si>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</si>
  <si>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</si>
  <si>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</si>
  <si>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</si>
  <si>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</si>
  <si>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</si>
  <si>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</si>
  <si>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</si>
  <si>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</si>
  <si>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</si>
  <si>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</si>
  <si>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</si>
  <si>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</si>
  <si>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</si>
  <si>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</si>
  <si>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</si>
  <si>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</si>
  <si>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</si>
  <si>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</si>
  <si>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</si>
  <si>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</si>
  <si>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</si>
  <si>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</si>
  <si>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</si>
  <si>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</si>
  <si>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</si>
  <si>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</si>
  <si>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</si>
  <si>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</si>
  <si>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</si>
  <si>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</si>
  <si>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</si>
  <si>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</si>
  <si>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</si>
  <si>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</si>
  <si>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</si>
  <si>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</si>
  <si>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</si>
  <si>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</si>
  <si>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</si>
  <si>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</si>
  <si>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</si>
  <si>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</si>
  <si>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</si>
  <si>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</si>
  <si>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</si>
  <si>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</si>
  <si>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</si>
  <si>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</si>
  <si>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</si>
  <si>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</si>
  <si>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</si>
  <si>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</si>
  <si>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</si>
  <si>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</si>
  <si>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</si>
  <si>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</si>
  <si>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</si>
  <si>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</si>
  <si>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</si>
  <si>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</si>
  <si>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</si>
  <si>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</si>
  <si>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</si>
  <si>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</si>
  <si>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</si>
  <si>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</si>
  <si>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</si>
  <si>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</si>
  <si>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</si>
  <si>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</si>
  <si>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</si>
  <si>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</si>
  <si>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</si>
  <si>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</si>
  <si>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</si>
  <si>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</si>
  <si>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</si>
  <si>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</si>
  <si>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</si>
  <si>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</si>
  <si>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</si>
  <si>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</si>
  <si>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</si>
  <si>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</si>
  <si>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</si>
  <si>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</si>
  <si>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</si>
  <si>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</si>
  <si>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</si>
  <si>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</si>
  <si>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</si>
  <si>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</si>
  <si>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</si>
  <si>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</si>
  <si>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</si>
  <si>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</si>
  <si>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</si>
  <si>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</si>
  <si>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</si>
  <si>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</si>
  <si>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</si>
  <si>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</si>
  <si>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</si>
  <si>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</si>
  <si>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</si>
  <si>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</si>
  <si>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</si>
  <si>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</si>
  <si>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</si>
  <si>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</si>
  <si>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</si>
  <si>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</si>
  <si>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</si>
  <si>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</si>
  <si>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</si>
  <si>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</si>
  <si>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</si>
  <si>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</si>
  <si>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</si>
  <si>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</si>
  <si>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</si>
  <si>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</si>
  <si>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</si>
  <si>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</si>
  <si>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</si>
  <si>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</si>
  <si>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</si>
  <si>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</si>
  <si>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</si>
  <si>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</si>
  <si>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</si>
  <si>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</si>
  <si>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</si>
  <si>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</si>
  <si>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</si>
  <si>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</si>
  <si>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</si>
  <si>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</si>
  <si>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</si>
  <si>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</si>
  <si>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</si>
  <si>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</si>
  <si>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</si>
  <si>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</si>
  <si>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</si>
  <si>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</si>
  <si>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</si>
  <si>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</si>
  <si>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</si>
  <si>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</si>
  <si>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</si>
  <si>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</si>
  <si>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</si>
  <si>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</si>
  <si>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</si>
  <si>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</si>
  <si>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</si>
  <si>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</si>
  <si>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</si>
  <si>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</si>
  <si>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</si>
  <si>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</si>
  <si>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</si>
  <si>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</si>
  <si>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</si>
  <si>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</si>
  <si>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</si>
  <si>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</si>
  <si>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</si>
  <si>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</si>
  <si>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</si>
  <si>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</si>
  <si>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</si>
  <si>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</si>
  <si>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</si>
  <si>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</si>
  <si>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</si>
  <si>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</si>
  <si>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</si>
  <si>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</si>
  <si>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</si>
  <si>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</si>
  <si>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</si>
  <si>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</si>
  <si>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</si>
  <si>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</si>
  <si>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</si>
  <si>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</si>
  <si>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</si>
  <si>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</si>
  <si>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</si>
  <si>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</si>
  <si>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</si>
  <si>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</si>
  <si>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</si>
  <si>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</si>
  <si>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</si>
  <si>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</si>
  <si>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</si>
  <si>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</si>
  <si>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</si>
  <si>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</si>
  <si>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</si>
  <si>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</si>
  <si>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</si>
  <si>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</si>
  <si>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</si>
  <si>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</si>
  <si>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</si>
  <si>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</si>
  <si>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</si>
  <si>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</si>
  <si>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</si>
  <si>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</si>
  <si>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</si>
  <si>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</si>
  <si>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</si>
  <si>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</si>
  <si>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</si>
  <si>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</si>
  <si>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</si>
  <si>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</si>
  <si>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</si>
  <si>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</si>
  <si>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</si>
  <si>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</si>
  <si>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</si>
  <si>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</si>
  <si>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</si>
  <si>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</si>
  <si>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</si>
  <si>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</si>
  <si>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</si>
  <si>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</si>
  <si>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</si>
  <si>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</si>
  <si>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</si>
  <si>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</si>
  <si>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</si>
  <si>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</si>
  <si>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</si>
  <si>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</si>
  <si>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</si>
  <si>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</si>
  <si>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</si>
  <si>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</si>
  <si>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</si>
  <si>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</si>
  <si>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</si>
  <si>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</si>
  <si>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</si>
  <si>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</si>
  <si>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</si>
  <si>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</si>
  <si>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</si>
  <si>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</si>
  <si>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</si>
  <si>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</si>
  <si>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</si>
  <si>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</si>
  <si>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</si>
  <si>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</si>
  <si>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</si>
  <si>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</si>
  <si>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</si>
  <si>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</si>
  <si>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</si>
  <si>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</si>
  <si>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</si>
  <si>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</si>
  <si>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</si>
  <si>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</si>
  <si>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</si>
  <si>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</si>
  <si>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</si>
  <si>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</si>
  <si>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</si>
  <si>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</si>
  <si>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</si>
  <si>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</si>
  <si>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</si>
  <si>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</si>
  <si>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</si>
  <si>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</si>
  <si>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</si>
  <si>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</si>
  <si>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</si>
  <si>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</si>
  <si>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</si>
  <si>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</si>
  <si>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</si>
  <si>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</si>
  <si>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</si>
  <si>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</si>
  <si>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</si>
  <si>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</si>
  <si>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</si>
  <si>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</si>
  <si>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</si>
  <si>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</si>
  <si>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</si>
  <si>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</si>
  <si>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</si>
  <si>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</si>
  <si>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</si>
  <si>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</si>
  <si>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</si>
  <si>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</si>
  <si>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</si>
  <si>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</si>
  <si>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</si>
  <si>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</si>
  <si>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</si>
  <si>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</si>
  <si>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</si>
  <si>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</si>
  <si>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</si>
  <si>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</si>
  <si>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</si>
  <si>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</si>
  <si>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</si>
  <si>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</si>
  <si>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</si>
  <si>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</si>
  <si>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</si>
  <si>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</si>
  <si>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</si>
  <si>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</si>
  <si>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</si>
  <si>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</si>
  <si>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</si>
  <si>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</si>
  <si>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</si>
  <si>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</si>
  <si>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</si>
  <si>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</si>
  <si>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</si>
  <si>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</si>
  <si>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</si>
  <si>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</si>
  <si>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</si>
  <si>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</si>
  <si>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</si>
  <si>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</si>
  <si>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</si>
  <si>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</si>
  <si>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</si>
  <si>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</si>
  <si>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</si>
  <si>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</si>
  <si>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</si>
  <si>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</si>
  <si>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</si>
  <si>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</si>
  <si>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</si>
  <si>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</si>
  <si>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</si>
  <si>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</si>
  <si>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</si>
  <si>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</si>
  <si>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</si>
  <si>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</si>
  <si>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</si>
  <si>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</si>
  <si>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</si>
  <si>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</si>
  <si>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</si>
  <si>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</si>
  <si>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</si>
  <si>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</si>
  <si>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</si>
  <si>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</si>
  <si>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</si>
  <si>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</si>
  <si>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</si>
  <si>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</si>
  <si>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</si>
  <si>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</si>
  <si>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</si>
  <si>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</si>
  <si>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</si>
  <si>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</si>
  <si>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</si>
  <si>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</si>
  <si>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</si>
  <si>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</si>
  <si>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</si>
  <si>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</si>
  <si>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</si>
  <si>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</si>
  <si>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</si>
  <si>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</si>
  <si>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</si>
  <si>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</si>
  <si>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</si>
  <si>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</si>
  <si>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</si>
  <si>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</si>
  <si>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</si>
  <si>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</si>
  <si>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</si>
  <si>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</si>
  <si>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</si>
  <si>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</si>
  <si>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</si>
  <si>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</si>
  <si>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</si>
  <si>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</si>
  <si>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</si>
  <si>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</si>
  <si>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</si>
  <si>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</si>
  <si>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</si>
  <si>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</si>
  <si>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</si>
  <si>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</si>
  <si>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</si>
  <si>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</si>
  <si>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</si>
  <si>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</si>
  <si>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</si>
  <si>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</si>
  <si>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</si>
  <si>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</si>
  <si>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</si>
  <si>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</si>
  <si>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</si>
  <si>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</si>
  <si>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</si>
  <si>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</si>
  <si>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</si>
  <si>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</si>
  <si>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</si>
  <si>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</si>
  <si>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</si>
  <si>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</si>
  <si>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</si>
  <si>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</si>
  <si>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</si>
  <si>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</si>
  <si>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</si>
  <si>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</si>
  <si>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</si>
  <si>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</si>
  <si>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</si>
  <si>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</si>
  <si>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</si>
  <si>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</si>
  <si>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</si>
  <si>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</si>
  <si>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</si>
  <si>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</si>
  <si>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</si>
  <si>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</si>
  <si>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</si>
  <si>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</si>
  <si>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</si>
  <si>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</si>
  <si>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</si>
  <si>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</si>
  <si>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</si>
  <si>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</si>
  <si>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</si>
  <si>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</si>
  <si>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</si>
  <si>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</si>
  <si>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</si>
  <si>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</si>
  <si>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</si>
  <si>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</si>
  <si>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</si>
  <si>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</si>
  <si>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</si>
  <si>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</si>
  <si>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</si>
  <si>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</si>
  <si>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</si>
  <si>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</si>
  <si>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</si>
  <si>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</si>
  <si>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</si>
  <si>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</si>
  <si>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</si>
  <si>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</si>
  <si>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</si>
  <si>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</si>
  <si>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</si>
  <si>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</si>
  <si>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</si>
  <si>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</si>
  <si>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</si>
  <si>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</si>
  <si>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</si>
  <si>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</si>
  <si>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</si>
  <si>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</si>
  <si>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</si>
  <si>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</si>
  <si>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</si>
  <si>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</si>
  <si>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</si>
  <si>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</si>
  <si>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</si>
  <si>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</si>
  <si>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</si>
  <si>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</si>
  <si>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</si>
  <si>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</si>
  <si>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</si>
  <si>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</si>
  <si>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</si>
  <si>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</si>
  <si>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</si>
  <si>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</si>
  <si>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</si>
  <si>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</si>
  <si>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</si>
  <si>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</si>
  <si>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</si>
  <si>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</si>
  <si>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</si>
  <si>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</si>
  <si>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</si>
  <si>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</si>
  <si>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</si>
  <si>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</si>
  <si>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</si>
  <si>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</si>
  <si>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</si>
  <si>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</si>
  <si>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</si>
  <si>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</si>
  <si>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</si>
  <si>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</si>
  <si>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</si>
  <si>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</si>
  <si>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</si>
  <si>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</si>
  <si>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</si>
  <si>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</si>
  <si>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</si>
  <si>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</si>
  <si>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</si>
  <si>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</si>
  <si>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</si>
  <si>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</si>
  <si>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</si>
  <si>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</si>
  <si>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</si>
  <si>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</si>
  <si>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</si>
  <si>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</si>
  <si>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</si>
  <si>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</si>
  <si>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</si>
  <si>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</si>
  <si>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</si>
  <si>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</si>
  <si>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</si>
  <si>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</si>
  <si>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</si>
  <si>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</si>
  <si>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</si>
  <si>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</si>
  <si>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</si>
  <si>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</si>
  <si>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</si>
  <si>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</si>
  <si>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</si>
  <si>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</si>
  <si>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</si>
  <si>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</si>
  <si>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</si>
  <si>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</si>
  <si>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</si>
  <si>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</si>
  <si>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</si>
  <si>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</si>
  <si>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</si>
  <si>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</si>
  <si>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</si>
  <si>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</si>
  <si>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</si>
  <si>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</si>
  <si>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</si>
  <si>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</si>
  <si>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</si>
  <si>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</si>
  <si>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</si>
  <si>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</si>
  <si>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</si>
  <si>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</si>
  <si>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</si>
  <si>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</si>
  <si>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</si>
  <si>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</si>
  <si>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</si>
  <si>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</si>
  <si>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</si>
  <si>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</si>
  <si>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</si>
  <si>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</si>
  <si>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</si>
  <si>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</si>
  <si>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</si>
  <si>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</si>
  <si>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</si>
  <si>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</si>
  <si>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</si>
  <si>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</si>
  <si>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</si>
  <si>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</si>
  <si>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</si>
  <si>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</si>
  <si>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</si>
  <si>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</si>
  <si>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</si>
  <si>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</si>
  <si>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</si>
  <si>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</si>
  <si>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</si>
  <si>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</si>
  <si>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</si>
  <si>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</si>
  <si>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</si>
  <si>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</si>
  <si>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</si>
  <si>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</si>
  <si>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</si>
  <si>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</si>
  <si>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</si>
  <si>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</si>
  <si>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</si>
  <si>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</si>
  <si>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</si>
  <si>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</si>
  <si>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</si>
  <si>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</si>
  <si>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</si>
  <si>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</si>
  <si>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</si>
  <si>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</si>
  <si>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</si>
  <si>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</si>
  <si>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</si>
  <si>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</si>
  <si>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</si>
  <si>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</si>
  <si>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</si>
  <si>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</si>
  <si>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</si>
  <si>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</si>
  <si>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</si>
  <si>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</si>
  <si>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</si>
  <si>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</si>
  <si>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</si>
  <si>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</si>
  <si>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</si>
  <si>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</si>
  <si>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</si>
  <si>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</si>
  <si>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</si>
  <si>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</si>
  <si>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</si>
  <si>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</si>
  <si>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</si>
  <si>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</si>
  <si>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</si>
  <si>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</si>
  <si>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</si>
  <si>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</si>
  <si>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</si>
  <si>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</si>
  <si>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</si>
  <si>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</si>
  <si>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</si>
  <si>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</si>
  <si>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</si>
  <si>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</si>
  <si>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</si>
  <si>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</si>
  <si>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</si>
  <si>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</si>
  <si>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</si>
  <si>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</si>
  <si>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</si>
  <si>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</si>
  <si>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</si>
  <si>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</si>
  <si>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</si>
  <si>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</si>
  <si>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</si>
  <si>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</si>
  <si>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</si>
  <si>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</si>
  <si>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</si>
  <si>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</si>
  <si>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</si>
  <si>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</si>
  <si>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</si>
  <si>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</si>
  <si>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</si>
  <si>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</si>
  <si>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</si>
  <si>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</si>
  <si>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</si>
  <si>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</si>
  <si>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</si>
  <si>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</si>
  <si>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</si>
  <si>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</si>
  <si>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</si>
  <si>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</si>
  <si>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</si>
  <si>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</si>
  <si>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</si>
  <si>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</si>
  <si>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</si>
  <si>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</si>
  <si>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</si>
  <si>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</si>
  <si>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</si>
  <si>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</si>
  <si>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</si>
  <si>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</si>
  <si>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</si>
  <si>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</si>
  <si>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</si>
  <si>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</si>
  <si>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</si>
  <si>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</si>
  <si>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</si>
  <si>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</si>
  <si>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</si>
  <si>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</si>
  <si>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</si>
  <si>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</si>
  <si>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</si>
  <si>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</si>
  <si>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</si>
  <si>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</si>
  <si>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</si>
  <si>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</si>
  <si>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</si>
  <si>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</si>
  <si>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</si>
  <si>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</si>
  <si>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</si>
  <si>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</si>
  <si>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</si>
  <si>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</si>
  <si>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</si>
  <si>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</si>
  <si>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</si>
  <si>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</si>
  <si>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</si>
  <si>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</si>
  <si>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</si>
  <si>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</si>
  <si>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</si>
  <si>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</si>
  <si>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</si>
  <si>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</si>
  <si>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</si>
  <si>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</si>
  <si>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</si>
  <si>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</si>
  <si>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</si>
  <si>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</si>
  <si>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</si>
  <si>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</si>
  <si>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</si>
  <si>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</si>
  <si>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</si>
  <si>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</si>
  <si>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</si>
  <si>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</si>
  <si>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</si>
  <si>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</si>
  <si>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</si>
  <si>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</si>
  <si>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</si>
  <si>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</si>
  <si>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</si>
  <si>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</si>
  <si>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</si>
  <si>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</si>
  <si>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</si>
  <si>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</si>
  <si>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</si>
  <si>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</si>
  <si>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</si>
  <si>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</si>
  <si>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</si>
  <si>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</si>
  <si>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</si>
  <si>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</si>
  <si>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</si>
  <si>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</si>
  <si>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</si>
  <si>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</si>
  <si>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</si>
  <si>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</si>
  <si>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</si>
  <si>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</si>
  <si>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</si>
  <si>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</si>
  <si>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</si>
  <si>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</si>
  <si>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</si>
  <si>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</si>
  <si>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</si>
  <si>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</si>
  <si>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</si>
  <si>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</si>
  <si>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</si>
  <si>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</si>
  <si>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</si>
  <si>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</si>
  <si>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</si>
  <si>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</si>
  <si>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</si>
  <si>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</si>
  <si>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</si>
  <si>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</si>
  <si>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</si>
  <si>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</si>
  <si>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</si>
  <si>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</si>
  <si>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</si>
  <si>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</si>
  <si>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</si>
  <si>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</si>
  <si>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</si>
  <si>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</si>
  <si>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</si>
  <si>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</si>
  <si>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</si>
  <si>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</si>
  <si>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</si>
  <si>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</si>
  <si>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</si>
  <si>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</si>
  <si>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</si>
  <si>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</si>
  <si>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</si>
  <si>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</si>
  <si>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</si>
  <si>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</si>
  <si>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</si>
  <si>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</si>
  <si>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</si>
  <si>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</si>
  <si>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</si>
  <si>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</si>
  <si>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</si>
  <si>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</si>
  <si>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</si>
  <si>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</si>
  <si>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</si>
  <si>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</si>
  <si>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</si>
  <si>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</si>
  <si>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</si>
  <si>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</si>
  <si>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</si>
  <si>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</si>
  <si>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</si>
  <si>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</si>
  <si>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</si>
  <si>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</si>
  <si>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</si>
  <si>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</si>
  <si>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</si>
  <si>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</si>
  <si>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</si>
  <si>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</si>
  <si>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</si>
  <si>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</si>
  <si>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</si>
  <si>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</si>
  <si>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</si>
  <si>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</si>
  <si>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</si>
  <si>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</si>
  <si>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</si>
  <si>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</si>
  <si>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</si>
  <si>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</si>
  <si>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</si>
  <si>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</si>
  <si>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</si>
  <si>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</si>
  <si>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</si>
  <si>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</si>
  <si>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</si>
  <si>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</si>
  <si>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</si>
  <si>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</si>
  <si>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</si>
  <si>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</si>
  <si>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</si>
  <si>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</si>
  <si>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</si>
  <si>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</si>
  <si>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</si>
  <si>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</si>
  <si>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</si>
  <si>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</si>
  <si>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</si>
  <si>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</si>
  <si>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</si>
  <si>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</si>
  <si>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</si>
  <si>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</si>
  <si>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</si>
  <si>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</si>
  <si>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</si>
  <si>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</si>
  <si>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</si>
  <si>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</si>
  <si>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</si>
  <si>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</si>
  <si>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</si>
  <si>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</si>
  <si>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</si>
  <si>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</si>
  <si>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</si>
  <si>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</si>
  <si>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</si>
  <si>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</si>
  <si>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</si>
  <si>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</si>
  <si>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</si>
  <si>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</si>
  <si>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</si>
  <si>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</si>
  <si>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</si>
  <si>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</si>
  <si>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</si>
  <si>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</si>
  <si>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</si>
  <si>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</si>
  <si>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</si>
  <si>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</si>
  <si>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</si>
  <si>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</si>
  <si>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</si>
  <si>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</si>
  <si>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</si>
  <si>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</si>
  <si>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</si>
  <si>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</si>
  <si>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</si>
  <si>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</si>
  <si>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</si>
  <si>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</si>
  <si>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</si>
  <si>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</si>
  <si>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</si>
  <si>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</si>
  <si>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</si>
  <si>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</si>
  <si>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</si>
  <si>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</si>
  <si>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</si>
  <si>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</si>
  <si>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</si>
  <si>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</si>
  <si>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</si>
  <si>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</si>
  <si>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</si>
  <si>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</si>
  <si>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</si>
  <si>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</si>
  <si>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</si>
  <si>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</si>
  <si>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</si>
  <si>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</si>
  <si>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</si>
  <si>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</si>
  <si>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</si>
  <si>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</si>
  <si>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</si>
  <si>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</si>
  <si>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</si>
  <si>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</si>
  <si>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</si>
  <si>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</si>
  <si>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</si>
  <si>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</si>
  <si>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</si>
  <si>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</si>
  <si>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</si>
  <si>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</si>
  <si>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</si>
  <si>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</si>
  <si>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</si>
  <si>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</si>
  <si>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</si>
  <si>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</si>
  <si>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</si>
  <si>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</si>
  <si>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</si>
  <si>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</si>
  <si>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</si>
  <si>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</si>
  <si>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</si>
  <si>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</si>
  <si>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</si>
  <si>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</si>
  <si>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</si>
  <si>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</si>
  <si>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</si>
  <si>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</si>
  <si>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</si>
  <si>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</si>
  <si>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</si>
  <si>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</si>
  <si>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</si>
  <si>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</si>
  <si>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</si>
  <si>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</si>
  <si>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</si>
  <si>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</si>
  <si>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</si>
  <si>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</si>
  <si>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</si>
  <si>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</si>
  <si>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</si>
  <si>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</si>
  <si>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</si>
  <si>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</si>
  <si>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</si>
  <si>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</si>
  <si>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</si>
  <si>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</si>
  <si>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</si>
  <si>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</si>
  <si>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</si>
  <si>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</si>
  <si>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</si>
  <si>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</si>
  <si>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</si>
  <si>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</si>
  <si>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</si>
  <si>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</si>
  <si>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</si>
  <si>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</si>
  <si>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</si>
  <si>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</si>
  <si>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</si>
  <si>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</si>
  <si>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</si>
  <si>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</si>
  <si>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</si>
  <si>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</si>
  <si>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</si>
  <si>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</si>
  <si>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</si>
  <si>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</si>
  <si>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</si>
  <si>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</si>
  <si>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</si>
  <si>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</si>
  <si>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</si>
  <si>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</si>
  <si>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</si>
  <si>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</si>
  <si>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</si>
  <si>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</si>
  <si>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</si>
  <si>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</si>
  <si>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</si>
  <si>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</si>
  <si>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</si>
  <si>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</si>
  <si>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</si>
  <si>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</si>
  <si>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</si>
  <si>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</si>
  <si>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</si>
  <si>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</si>
  <si>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</si>
  <si>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</si>
  <si>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</si>
  <si>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</si>
  <si>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</si>
  <si>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</si>
  <si>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</si>
  <si>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</si>
  <si>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</si>
  <si>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</si>
  <si>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</si>
  <si>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</si>
  <si>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</si>
  <si>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</si>
  <si>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</si>
  <si>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</si>
  <si>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</si>
  <si>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</si>
  <si>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</si>
  <si>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</si>
  <si>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</si>
  <si>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</si>
  <si>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</si>
  <si>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</si>
  <si>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</si>
  <si>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</si>
  <si>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</si>
  <si>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</si>
  <si>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</si>
  <si>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</si>
  <si>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</si>
  <si>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</si>
  <si>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</si>
  <si>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</si>
  <si>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</si>
  <si>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</si>
  <si>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</si>
  <si>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</si>
  <si>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</si>
  <si>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</si>
  <si>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</si>
  <si>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</si>
  <si>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</si>
  <si>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</si>
  <si>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</si>
  <si>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</si>
  <si>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</si>
  <si>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</si>
  <si>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</si>
  <si>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</si>
  <si>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</si>
  <si>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</si>
  <si>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</si>
  <si>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</si>
  <si>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</si>
  <si>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</si>
  <si>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</si>
  <si>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</si>
  <si>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</si>
  <si>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</si>
  <si>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</si>
  <si>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</si>
  <si>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</si>
  <si>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</si>
  <si>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</si>
  <si>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</si>
  <si>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</si>
  <si>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</si>
  <si>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</si>
  <si>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</si>
  <si>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</si>
  <si>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</si>
  <si>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</si>
  <si>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</si>
  <si>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</si>
  <si>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</si>
  <si>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</si>
  <si>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</si>
  <si>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</si>
  <si>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</si>
  <si>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</si>
  <si>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</si>
  <si>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</si>
  <si>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</si>
  <si>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</si>
  <si>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</si>
  <si>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</si>
  <si>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</si>
  <si>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</si>
  <si>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</si>
  <si>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</si>
  <si>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</si>
  <si>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</si>
  <si>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</si>
  <si>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</si>
  <si>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</si>
  <si>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</si>
  <si>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</si>
  <si>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</si>
  <si>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</si>
  <si>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</si>
  <si>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</si>
  <si>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</si>
  <si>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</si>
  <si>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</si>
  <si>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</si>
  <si>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</si>
  <si>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</si>
  <si>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</si>
  <si>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</si>
  <si>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</si>
  <si>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</si>
  <si>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</si>
  <si>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</si>
  <si>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</si>
  <si>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</si>
  <si>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</si>
  <si>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</si>
  <si>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</si>
  <si>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</si>
  <si>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</si>
  <si>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</si>
  <si>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</si>
  <si>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</si>
  <si>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</si>
  <si>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</si>
  <si>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</si>
  <si>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</si>
  <si>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</si>
  <si>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</si>
  <si>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</si>
  <si>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</si>
  <si>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</si>
  <si>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</si>
  <si>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</si>
  <si>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</si>
  <si>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</si>
  <si>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</si>
  <si>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</si>
  <si>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</si>
  <si>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</si>
  <si>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</si>
  <si>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</si>
  <si>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</si>
  <si>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</si>
  <si>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</si>
  <si>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</si>
  <si>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</si>
  <si>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</si>
  <si>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</si>
  <si>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</si>
  <si>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</si>
  <si>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</si>
  <si>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</si>
  <si>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</si>
  <si>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</si>
  <si>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</si>
  <si>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</si>
  <si>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</si>
  <si>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</si>
  <si>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</si>
  <si>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</si>
  <si>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</si>
  <si>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</si>
  <si>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</si>
  <si>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</si>
  <si>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</si>
  <si>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</si>
  <si>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</si>
  <si>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</si>
  <si>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</si>
  <si>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</si>
  <si>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</si>
  <si>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</si>
  <si>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</si>
  <si>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</si>
  <si>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</si>
  <si>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</si>
  <si>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</si>
  <si>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</si>
  <si>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</si>
  <si>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</si>
  <si>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</si>
  <si>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</si>
  <si>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</si>
  <si>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</si>
  <si>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</si>
  <si>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</si>
  <si>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</si>
  <si>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</si>
  <si>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</si>
  <si>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</si>
  <si>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</si>
  <si>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</si>
  <si>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</si>
  <si>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</si>
  <si>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</si>
  <si>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</si>
  <si>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</si>
  <si>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</si>
  <si>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</si>
  <si>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</si>
  <si>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</si>
  <si>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</si>
  <si>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</si>
  <si>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</si>
  <si>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</si>
  <si>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</si>
  <si>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</si>
  <si>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</si>
  <si>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</si>
  <si>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</si>
  <si>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</si>
  <si>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</si>
  <si>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</si>
  <si>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</si>
  <si>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</si>
  <si>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</si>
  <si>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</si>
  <si>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</si>
  <si>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</si>
  <si>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</si>
  <si>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</si>
  <si>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</si>
  <si>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</si>
  <si>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</si>
  <si>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</si>
  <si>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</si>
  <si>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</si>
  <si>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</si>
  <si>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</si>
  <si>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</si>
  <si>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</si>
  <si>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</si>
  <si>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</si>
  <si>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</si>
  <si>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</si>
  <si>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</si>
  <si>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</si>
  <si>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</si>
  <si>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</si>
  <si>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</si>
  <si>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</si>
  <si>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</si>
  <si>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</si>
  <si>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</si>
  <si>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</si>
  <si>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</si>
  <si>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</si>
  <si>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</si>
  <si>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</si>
  <si>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</si>
  <si>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</si>
  <si>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</si>
  <si>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</si>
  <si>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</si>
  <si>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</si>
  <si>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</si>
  <si>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</si>
  <si>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</si>
  <si>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</si>
  <si>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</si>
  <si>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</si>
  <si>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</si>
  <si>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</si>
  <si>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</si>
  <si>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</si>
  <si>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</si>
  <si>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</si>
  <si>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</si>
  <si>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</si>
  <si>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</si>
  <si>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</si>
  <si>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</si>
  <si>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</si>
  <si>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</si>
  <si>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</si>
  <si>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</si>
  <si>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</si>
  <si>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</si>
  <si>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</si>
  <si>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</si>
  <si>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</si>
  <si>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</si>
  <si>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</si>
  <si>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</si>
  <si>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</si>
  <si>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</si>
  <si>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</si>
  <si>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</si>
  <si>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</si>
  <si>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</si>
  <si>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</si>
  <si>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</si>
  <si>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</si>
  <si>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</si>
  <si>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</si>
  <si>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</si>
  <si>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</si>
  <si>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</si>
  <si>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</si>
  <si>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</si>
  <si>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</si>
  <si>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</si>
  <si>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</si>
  <si>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</si>
  <si>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</si>
  <si>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</si>
  <si>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</si>
  <si>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</si>
  <si>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</si>
  <si>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</si>
  <si>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</si>
  <si>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</si>
  <si>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</si>
  <si>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</si>
  <si>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</si>
  <si>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</si>
  <si>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</si>
  <si>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</si>
  <si>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</si>
  <si>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</si>
  <si>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</si>
  <si>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</si>
  <si>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</si>
  <si>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</si>
  <si>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</si>
  <si>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</si>
  <si>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</si>
  <si>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</si>
  <si>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</si>
  <si>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</si>
  <si>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</si>
  <si>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</si>
  <si>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</si>
  <si>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</si>
  <si>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</si>
  <si>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</si>
  <si>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</si>
  <si>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</si>
  <si>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</si>
  <si>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</si>
  <si>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</si>
  <si>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</si>
  <si>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</si>
  <si>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</si>
  <si>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</si>
  <si>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</si>
  <si>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</si>
  <si>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</si>
  <si>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</si>
  <si>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</si>
  <si>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</si>
  <si>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</si>
  <si>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</si>
  <si>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</si>
  <si>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</si>
  <si>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</si>
  <si>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</si>
  <si>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</si>
  <si>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</si>
  <si>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</si>
  <si>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</si>
  <si>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</si>
  <si>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</si>
  <si>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</si>
  <si>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</si>
  <si>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</si>
  <si>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</si>
  <si>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</si>
  <si>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</si>
  <si>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</si>
  <si>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</si>
  <si>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</si>
  <si>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</si>
  <si>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</si>
  <si>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</si>
  <si>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</si>
  <si>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</si>
  <si>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</si>
  <si>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</si>
  <si>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</si>
  <si>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</si>
  <si>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</si>
  <si>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</si>
  <si>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</si>
  <si>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</si>
  <si>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</si>
  <si>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</si>
  <si>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</si>
  <si>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</si>
  <si>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</si>
  <si>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</si>
  <si>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</si>
  <si>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</si>
  <si>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</si>
  <si>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</si>
  <si>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</si>
  <si>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</si>
  <si>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</si>
  <si>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</si>
  <si>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</si>
  <si>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</si>
  <si>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</si>
  <si>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</si>
  <si>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</si>
  <si>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</si>
  <si>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</si>
  <si>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</si>
  <si>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</si>
  <si>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</si>
  <si>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</si>
  <si>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</si>
  <si>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</si>
  <si>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</si>
  <si>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</si>
  <si>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</si>
  <si>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</si>
  <si>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</si>
  <si>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</si>
  <si>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</si>
  <si>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</si>
  <si>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</si>
  <si>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</si>
  <si>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</si>
  <si>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</si>
  <si>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</si>
  <si>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</si>
  <si>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</si>
  <si>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</si>
  <si>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</si>
  <si>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</si>
  <si>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</si>
  <si>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</si>
  <si>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</si>
  <si>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</si>
  <si>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</si>
  <si>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</si>
  <si>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</si>
  <si>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</si>
  <si>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</si>
  <si>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</si>
  <si>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</si>
  <si>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</si>
  <si>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</si>
  <si>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</si>
  <si>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</si>
  <si>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</si>
  <si>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</si>
  <si>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</si>
  <si>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</si>
  <si>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</si>
  <si>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</si>
  <si>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</si>
  <si>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</si>
  <si>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</si>
  <si>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</si>
  <si>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</si>
  <si>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</si>
  <si>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</si>
  <si>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</si>
  <si>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</si>
  <si>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</si>
  <si>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</si>
  <si>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</si>
  <si>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</si>
  <si>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</si>
  <si>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</si>
  <si>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</si>
  <si>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</si>
  <si>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</si>
  <si>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</si>
  <si>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</si>
  <si>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</si>
  <si>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</si>
  <si>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</si>
  <si>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</si>
  <si>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</si>
  <si>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</si>
  <si>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</si>
  <si>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</si>
  <si>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</si>
  <si>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</si>
  <si>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</si>
  <si>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</si>
  <si>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</si>
  <si>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</si>
  <si>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</si>
  <si>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</si>
  <si>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</si>
  <si>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</si>
  <si>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</si>
  <si>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</si>
  <si>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</si>
  <si>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</si>
  <si>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</si>
  <si>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</si>
  <si>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</si>
  <si>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</si>
  <si>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</si>
  <si>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</si>
  <si>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</si>
  <si>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</si>
  <si>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</si>
  <si>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</si>
  <si>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</si>
  <si>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</si>
  <si>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</si>
  <si>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</si>
  <si>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</si>
  <si>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</si>
  <si>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</si>
  <si>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</si>
  <si>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</si>
  <si>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</si>
  <si>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</si>
  <si>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</si>
  <si>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</si>
  <si>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</si>
  <si>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</si>
  <si>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</si>
  <si>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</si>
  <si>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</si>
  <si>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</si>
  <si>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</si>
  <si>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</si>
  <si>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</si>
  <si>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</si>
  <si>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</si>
  <si>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</si>
  <si>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</si>
  <si>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</si>
  <si>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</si>
  <si>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</si>
  <si>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</si>
  <si>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</si>
  <si>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</si>
  <si>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</si>
  <si>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</si>
  <si>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</si>
  <si>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</si>
  <si>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</si>
  <si>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</si>
  <si>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</si>
  <si>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</si>
  <si>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</si>
  <si>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</si>
  <si>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</si>
  <si>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</si>
  <si>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</si>
  <si>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</si>
  <si>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</si>
  <si>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</si>
  <si>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</si>
  <si>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</si>
  <si>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</si>
  <si>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</si>
  <si>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</si>
  <si>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</si>
  <si>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</si>
  <si>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</si>
  <si>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</si>
  <si>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</si>
  <si>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</si>
  <si>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</si>
  <si>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</si>
  <si>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</si>
  <si>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</si>
  <si>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</si>
  <si>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</si>
  <si>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</si>
  <si>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</si>
  <si>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</si>
  <si>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</si>
  <si>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</si>
  <si>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</si>
  <si>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</si>
  <si>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</si>
  <si>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</si>
  <si>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</si>
  <si>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</si>
  <si>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</si>
  <si>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</si>
  <si>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</si>
  <si>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</si>
  <si>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</si>
  <si>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</si>
  <si>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</si>
  <si>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</si>
  <si>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</si>
  <si>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</si>
  <si>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</si>
  <si>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</si>
  <si>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</si>
  <si>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</si>
  <si>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</si>
  <si>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</si>
  <si>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</si>
  <si>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</si>
  <si>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</si>
  <si>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</si>
  <si>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</si>
  <si>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</si>
  <si>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</si>
  <si>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</si>
  <si>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</si>
  <si>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</si>
  <si>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</si>
  <si>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</si>
  <si>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</si>
  <si>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</si>
  <si>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</si>
  <si>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</si>
  <si>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</si>
  <si>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</si>
  <si>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</si>
  <si>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</si>
  <si>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</si>
  <si>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</si>
  <si>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</si>
  <si>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</si>
  <si>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</si>
  <si>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</si>
  <si>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</si>
  <si>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</si>
  <si>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</si>
  <si>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</si>
  <si>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</si>
  <si>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</si>
  <si>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</si>
  <si>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</si>
  <si>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</si>
  <si>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</si>
  <si>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</si>
  <si>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</si>
  <si>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</si>
  <si>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</si>
  <si>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</si>
  <si>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</si>
  <si>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</si>
  <si>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</si>
  <si>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</si>
  <si>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</si>
  <si>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</si>
  <si>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</si>
  <si>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</si>
  <si>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</si>
  <si>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</si>
  <si>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</si>
  <si>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</si>
  <si>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</si>
  <si>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</si>
  <si>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</si>
  <si>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</si>
  <si>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</si>
  <si>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</si>
  <si>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</si>
  <si>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</si>
  <si>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</si>
  <si>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</si>
  <si>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</si>
  <si>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</si>
  <si>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</si>
  <si>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</si>
  <si>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</si>
  <si>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</si>
  <si>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</si>
  <si>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</si>
  <si>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</si>
  <si>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</si>
  <si>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</si>
  <si>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</si>
  <si>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</si>
  <si>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</si>
  <si>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</si>
  <si>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</si>
  <si>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</si>
  <si>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</si>
  <si>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</si>
  <si>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</si>
  <si>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</si>
  <si>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</si>
  <si>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</si>
  <si>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</si>
  <si>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</si>
  <si>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</si>
  <si>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</si>
  <si>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</si>
  <si>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</si>
  <si>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</si>
  <si>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</si>
  <si>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</si>
  <si>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</si>
  <si>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</si>
  <si>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</si>
  <si>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</si>
  <si>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</si>
  <si>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</si>
  <si>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</si>
  <si>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</si>
  <si>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</si>
  <si>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</si>
  <si>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</si>
  <si>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</si>
  <si>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</si>
  <si>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</si>
  <si>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</si>
  <si>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</si>
  <si>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</si>
  <si>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</si>
  <si>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</si>
  <si>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</si>
  <si>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</si>
  <si>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</si>
  <si>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</si>
  <si>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</si>
  <si>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</si>
  <si>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</si>
  <si>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</si>
  <si>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</si>
  <si>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</si>
  <si>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</si>
  <si>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</si>
  <si>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</si>
  <si>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</si>
  <si>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</si>
  <si>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</si>
  <si>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</si>
  <si>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</si>
  <si>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</si>
  <si>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</si>
  <si>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</si>
  <si>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</si>
  <si>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</si>
  <si>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</si>
  <si>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</si>
  <si>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</si>
  <si>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</si>
  <si>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</si>
  <si>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</si>
  <si>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</si>
  <si>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</si>
  <si>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</si>
  <si>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</si>
  <si>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</si>
  <si>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</si>
  <si>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</si>
  <si>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</si>
  <si>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</si>
  <si>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</si>
  <si>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</si>
  <si>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</si>
  <si>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</si>
  <si>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</si>
  <si>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</si>
  <si>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</si>
  <si>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</si>
  <si>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</si>
  <si>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</si>
  <si>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</si>
  <si>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</si>
  <si>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</si>
  <si>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</si>
  <si>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</si>
  <si>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</si>
  <si>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</si>
  <si>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</si>
  <si>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</si>
  <si>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</si>
  <si>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</si>
  <si>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</si>
  <si>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</si>
  <si>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</si>
  <si>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</si>
  <si>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</si>
  <si>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</si>
  <si>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</si>
  <si>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</si>
  <si>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</si>
  <si>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</si>
  <si>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</si>
  <si>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</si>
  <si>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</si>
  <si>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</si>
  <si>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</si>
  <si>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</si>
  <si>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</si>
  <si>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</si>
  <si>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</si>
  <si>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</si>
  <si>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</si>
  <si>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</si>
  <si>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</si>
  <si>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</si>
  <si>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</si>
  <si>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</si>
  <si>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</si>
  <si>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</si>
  <si>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</si>
  <si>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</si>
  <si>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</si>
  <si>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</si>
  <si>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</si>
  <si>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</si>
  <si>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</si>
  <si>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</si>
  <si>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</si>
  <si>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</si>
  <si>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</si>
  <si>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</si>
  <si>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</si>
  <si>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</si>
  <si>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</si>
  <si>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</si>
  <si>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</si>
  <si>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</si>
  <si>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</si>
  <si>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</si>
  <si>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</si>
  <si>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</si>
  <si>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</si>
  <si>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</si>
  <si>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</si>
  <si>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</si>
  <si>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</si>
  <si>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</si>
  <si>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</si>
  <si>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</si>
  <si>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</si>
  <si>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</si>
  <si>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</si>
  <si>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</si>
  <si>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</si>
  <si>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</si>
  <si>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</si>
  <si>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</si>
  <si>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</si>
  <si>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</si>
  <si>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</si>
  <si>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</si>
  <si>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</si>
  <si>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</si>
  <si>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</si>
  <si>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</si>
  <si>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</si>
  <si>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</si>
  <si>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</si>
  <si>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</si>
  <si>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</si>
  <si>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</si>
  <si>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</si>
  <si>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</si>
  <si>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</si>
  <si>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</si>
  <si>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</si>
  <si>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</si>
  <si>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</si>
  <si>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</si>
  <si>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</si>
  <si>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</si>
  <si>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</si>
  <si>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</si>
  <si>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</si>
  <si>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</si>
  <si>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</si>
  <si>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</si>
  <si>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</si>
  <si>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</si>
  <si>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</si>
  <si>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</si>
  <si>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</si>
  <si>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</si>
  <si>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</si>
  <si>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</si>
  <si>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</si>
  <si>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</si>
  <si>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</si>
  <si>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</si>
  <si>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</si>
  <si>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</si>
  <si>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</si>
  <si>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</si>
  <si>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</si>
  <si>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</si>
  <si>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</si>
  <si>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</si>
  <si>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</si>
  <si>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</si>
  <si>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</si>
  <si>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</si>
  <si>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</si>
  <si>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</si>
  <si>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</si>
  <si>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</si>
  <si>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</si>
  <si>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</si>
  <si>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</si>
  <si>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</si>
  <si>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</si>
  <si>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</si>
  <si>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</si>
  <si>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</si>
  <si>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</si>
  <si>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</si>
  <si>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</si>
  <si>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</si>
  <si>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</si>
  <si>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</si>
  <si>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</si>
  <si>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</si>
  <si>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</si>
  <si>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</si>
  <si>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</si>
  <si>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</si>
  <si>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</si>
  <si>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</si>
  <si>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</si>
  <si>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</si>
  <si>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</si>
  <si>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</si>
  <si>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</si>
  <si>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</si>
  <si>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</si>
  <si>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</si>
  <si>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</si>
  <si>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</si>
  <si>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</si>
  <si>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</si>
  <si>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</si>
  <si>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</si>
  <si>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</si>
  <si>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</si>
  <si>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</si>
  <si>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</si>
  <si>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</si>
  <si>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</si>
  <si>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</si>
  <si>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</si>
  <si>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</si>
  <si>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</si>
  <si>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</si>
  <si>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</si>
  <si>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</si>
  <si>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</si>
  <si>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</si>
  <si>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</si>
  <si>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</si>
  <si>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</si>
  <si>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</si>
  <si>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</si>
  <si>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</si>
  <si>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</si>
  <si>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</si>
  <si>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</si>
  <si>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</si>
  <si>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</si>
  <si>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</si>
  <si>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</si>
  <si>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</si>
  <si>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</si>
  <si>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</si>
  <si>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</si>
  <si>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</si>
  <si>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</si>
  <si>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</si>
  <si>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</si>
  <si>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</si>
  <si>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</si>
  <si>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</si>
  <si>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</si>
  <si>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</si>
  <si>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</si>
  <si>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</si>
  <si>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</si>
  <si>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</si>
  <si>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</si>
  <si>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</si>
  <si>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</si>
  <si>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</si>
  <si>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</si>
  <si>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</si>
  <si>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</si>
  <si>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</si>
  <si>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</si>
  <si>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</si>
  <si>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</si>
  <si>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</si>
  <si>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</si>
  <si>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</si>
  <si>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</si>
  <si>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</si>
  <si>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</si>
  <si>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</si>
  <si>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</si>
  <si>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</si>
  <si>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</si>
  <si>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</si>
  <si>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</si>
  <si>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</si>
  <si>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</si>
  <si>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</si>
  <si>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</si>
  <si>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</si>
  <si>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</si>
  <si>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</si>
  <si>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</si>
  <si>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</si>
  <si>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</si>
  <si>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</si>
  <si>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</si>
  <si>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</si>
  <si>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</si>
  <si>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</si>
  <si>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</si>
  <si>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</si>
  <si>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</si>
  <si>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</si>
  <si>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</si>
  <si>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</si>
  <si>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</si>
  <si>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</si>
  <si>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</si>
  <si>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</si>
  <si>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</si>
  <si>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</si>
  <si>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</si>
  <si>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</si>
  <si>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</si>
  <si>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</si>
  <si>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</si>
  <si>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</si>
  <si>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</si>
  <si>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</si>
  <si>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</si>
  <si>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</si>
  <si>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</si>
  <si>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</si>
  <si>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</si>
  <si>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</si>
  <si>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</si>
  <si>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</si>
  <si>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</si>
  <si>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</si>
  <si>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</si>
  <si>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</si>
  <si>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</si>
  <si>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</si>
  <si>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</si>
  <si>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</si>
  <si>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</si>
  <si>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</si>
  <si>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</si>
  <si>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</si>
  <si>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</si>
  <si>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</si>
  <si>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</si>
  <si>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</si>
  <si>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</si>
  <si>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</si>
  <si>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</si>
  <si>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</si>
  <si>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</si>
  <si>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</si>
  <si>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</si>
  <si>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</si>
  <si>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</si>
  <si>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</si>
  <si>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</si>
  <si>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</si>
  <si>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</si>
  <si>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</si>
  <si>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</si>
  <si>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</si>
  <si>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</si>
  <si>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</si>
  <si>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</si>
  <si>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</si>
  <si>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</si>
  <si>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</si>
  <si>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</si>
  <si>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</si>
  <si>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</si>
  <si>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</si>
  <si>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</si>
  <si>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</si>
  <si>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</si>
  <si>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</si>
  <si>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</si>
  <si>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</si>
  <si>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</si>
  <si>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</si>
  <si>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</si>
  <si>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</si>
  <si>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</si>
  <si>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</si>
  <si>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</si>
  <si>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</si>
  <si>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</si>
  <si>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</si>
  <si>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</si>
  <si>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</si>
  <si>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</si>
  <si>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</si>
  <si>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</si>
  <si>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</si>
  <si>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</si>
  <si>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</si>
  <si>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</si>
  <si>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</si>
  <si>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</si>
  <si>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</si>
  <si>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</si>
  <si>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</si>
  <si>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</si>
  <si>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</si>
  <si>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</si>
  <si>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</si>
  <si>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</si>
  <si>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</si>
  <si>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</si>
  <si>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</si>
  <si>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</si>
  <si>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</si>
  <si>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</si>
  <si>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</si>
  <si>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</si>
  <si>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</si>
  <si>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</si>
  <si>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</si>
  <si>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</si>
  <si>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</si>
  <si>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</si>
  <si>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</si>
  <si>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</si>
  <si>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</si>
  <si>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</si>
  <si>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</si>
  <si>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</si>
  <si>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</si>
  <si>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</si>
  <si>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</si>
  <si>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</si>
  <si>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</si>
  <si>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</si>
  <si>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</si>
  <si>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</si>
  <si>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</si>
  <si>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</si>
  <si>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</si>
  <si>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</si>
  <si>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</si>
  <si>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</si>
  <si>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</si>
  <si>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</si>
  <si>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</si>
  <si>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</si>
  <si>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</si>
  <si>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</si>
  <si>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</si>
  <si>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</si>
  <si>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</si>
  <si>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</si>
  <si>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</si>
  <si>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</si>
  <si>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</si>
  <si>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</si>
  <si>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</si>
  <si>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</si>
  <si>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</si>
  <si>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</si>
  <si>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</si>
  <si>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</si>
  <si>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</si>
  <si>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</si>
  <si>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</si>
  <si>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</si>
  <si>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</si>
  <si>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</si>
  <si>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</si>
  <si>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</si>
  <si>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</si>
  <si>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</si>
  <si>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</si>
  <si>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</si>
  <si>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</si>
  <si>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</si>
  <si>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</si>
  <si>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</si>
  <si>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</si>
  <si>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</si>
  <si>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</si>
  <si>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</si>
  <si>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</si>
  <si>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</si>
  <si>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</si>
  <si>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</si>
  <si>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</si>
  <si>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</si>
  <si>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</si>
  <si>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</si>
  <si>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</si>
  <si>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</si>
  <si>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</si>
  <si>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</si>
  <si>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</si>
  <si>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</si>
  <si>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</si>
  <si>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</si>
  <si>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</si>
  <si>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</si>
  <si>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</si>
  <si>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</si>
  <si>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</si>
  <si>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</si>
  <si>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</si>
  <si>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</si>
  <si>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</si>
  <si>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</si>
  <si>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</si>
  <si>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</si>
  <si>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</si>
  <si>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</si>
  <si>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</si>
  <si>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</si>
  <si>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</si>
  <si>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</si>
  <si>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</si>
  <si>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</si>
  <si>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</si>
  <si>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</si>
  <si>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</si>
  <si>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</si>
  <si>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</si>
  <si>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</si>
  <si>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</si>
  <si>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</si>
  <si>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</si>
  <si>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</si>
  <si>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</si>
  <si>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</si>
  <si>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</si>
  <si>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</si>
  <si>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</si>
  <si>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</si>
  <si>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</si>
  <si>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</si>
  <si>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</si>
  <si>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</si>
  <si>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</si>
  <si>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</si>
  <si>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</si>
  <si>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</si>
  <si>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</si>
  <si>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</si>
  <si>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</si>
  <si>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</si>
  <si>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</si>
  <si>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</si>
  <si>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</si>
  <si>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</si>
  <si>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</si>
  <si>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</si>
  <si>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</si>
  <si>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</si>
  <si>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</si>
  <si>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</si>
  <si>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</si>
  <si>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</si>
  <si>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</si>
  <si>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</si>
  <si>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</si>
  <si>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</si>
  <si>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</si>
  <si>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</si>
  <si>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</si>
  <si>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</si>
  <si>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</si>
  <si>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</si>
  <si>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</si>
  <si>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</si>
  <si>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</si>
  <si>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</si>
  <si>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</si>
  <si>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</si>
  <si>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</si>
  <si>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</si>
  <si>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</si>
  <si>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</si>
  <si>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</si>
  <si>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</si>
  <si>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</si>
  <si>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</si>
  <si>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</si>
  <si>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</si>
  <si>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</si>
  <si>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</si>
  <si>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</si>
  <si>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</si>
  <si>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</si>
  <si>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</si>
  <si>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</si>
  <si>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</si>
  <si>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</si>
  <si>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</si>
  <si>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</si>
  <si>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</si>
  <si>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</si>
  <si>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</si>
  <si>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</si>
  <si>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</si>
  <si>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</si>
  <si>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</si>
  <si>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</si>
  <si>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</si>
  <si>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</si>
  <si>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</si>
  <si>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</si>
  <si>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</si>
  <si>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</si>
  <si>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</si>
  <si>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</si>
  <si>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</si>
  <si>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</si>
  <si>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</si>
  <si>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</si>
  <si>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</si>
  <si>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</si>
  <si>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</si>
  <si>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</si>
  <si>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</si>
  <si>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</si>
  <si>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</si>
  <si>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</si>
  <si>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</si>
  <si>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</si>
  <si>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</si>
  <si>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</si>
  <si>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</si>
  <si>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</si>
  <si>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</si>
  <si>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</si>
  <si>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</si>
  <si>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</si>
  <si>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</si>
  <si>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</si>
  <si>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</si>
  <si>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</si>
  <si>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</si>
  <si>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</si>
  <si>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</si>
  <si>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</si>
  <si>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</si>
  <si>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</si>
  <si>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</si>
  <si>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</si>
  <si>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</si>
  <si>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</si>
  <si>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</si>
  <si>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</si>
  <si>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</si>
  <si>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</si>
  <si>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</si>
  <si>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</si>
  <si>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</si>
  <si>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</si>
  <si>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</si>
  <si>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</si>
  <si>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</si>
  <si>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</si>
  <si>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</si>
  <si>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</si>
  <si>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</si>
  <si>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</si>
  <si>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</si>
  <si>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</si>
  <si>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</si>
  <si>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</si>
  <si>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</si>
  <si>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</si>
  <si>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</si>
  <si>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</si>
  <si>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</si>
  <si>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</si>
  <si>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</si>
  <si>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</si>
  <si>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</si>
  <si>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</si>
  <si>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</si>
  <si>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</si>
  <si>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</si>
  <si>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</si>
  <si>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</si>
  <si>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</si>
  <si>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</si>
  <si>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</si>
  <si>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</si>
  <si>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</si>
  <si>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</si>
  <si>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</si>
  <si>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</si>
  <si>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</si>
  <si>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</si>
  <si>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</si>
  <si>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</si>
  <si>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</si>
  <si>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</si>
  <si>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</si>
  <si>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</si>
  <si>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</si>
  <si>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</si>
  <si>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</si>
  <si>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</si>
  <si>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</si>
  <si>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</si>
  <si>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</si>
  <si>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</si>
  <si>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</si>
  <si>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</si>
  <si>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</si>
  <si>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</si>
  <si>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</si>
  <si>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</si>
  <si>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</si>
  <si>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</si>
  <si>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</si>
  <si>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</si>
  <si>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</si>
  <si>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</si>
  <si>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</si>
  <si>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</si>
  <si>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</si>
  <si>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</si>
  <si>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</si>
  <si>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</si>
  <si>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</si>
  <si>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</si>
  <si>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</si>
  <si>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</si>
  <si>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</si>
  <si>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</si>
  <si>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</si>
  <si>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</si>
  <si>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</si>
  <si>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</si>
  <si>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</si>
  <si>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</si>
  <si>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</si>
  <si>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</si>
  <si>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</si>
  <si>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</si>
  <si>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</si>
  <si>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</si>
  <si>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</si>
  <si>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</si>
  <si>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</si>
  <si>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</si>
  <si>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</si>
  <si>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</si>
  <si>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</si>
  <si>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</si>
  <si>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</si>
  <si>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</si>
  <si>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</si>
  <si>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</si>
  <si>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</si>
  <si>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</si>
  <si>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</si>
  <si>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</si>
  <si>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</si>
  <si>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</si>
  <si>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</si>
  <si>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</si>
  <si>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</si>
  <si>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</si>
  <si>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</si>
  <si>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</si>
  <si>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</si>
  <si>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</si>
  <si>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</si>
  <si>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</si>
  <si>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</si>
  <si>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</si>
  <si>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</si>
  <si>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</si>
  <si>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</si>
  <si>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</si>
  <si>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</si>
  <si>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</si>
  <si>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</si>
  <si>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</si>
  <si>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</si>
  <si>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</si>
  <si>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</si>
  <si>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</si>
  <si>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</si>
  <si>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</si>
  <si>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</si>
  <si>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</si>
  <si>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</si>
  <si>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</si>
  <si>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</si>
  <si>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</si>
  <si>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</si>
  <si>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</si>
  <si>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</si>
  <si>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</si>
  <si>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</si>
  <si>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</si>
  <si>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</si>
  <si>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</si>
  <si>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</si>
  <si>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</si>
  <si>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</si>
  <si>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</si>
  <si>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</si>
  <si>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</si>
  <si>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</si>
  <si>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</si>
  <si>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</si>
  <si>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</si>
  <si>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</si>
  <si>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</si>
  <si>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</si>
  <si>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</si>
  <si>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</si>
  <si>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</si>
  <si>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</si>
  <si>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</si>
  <si>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</si>
  <si>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</si>
  <si>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</si>
  <si>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</si>
  <si>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</si>
  <si>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</si>
  <si>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</si>
  <si>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</si>
  <si>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</si>
  <si>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</si>
  <si>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</si>
  <si>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</si>
  <si>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</si>
  <si>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</si>
  <si>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</si>
  <si>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</si>
  <si>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</si>
  <si>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</si>
  <si>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</si>
  <si>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</si>
  <si>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</si>
  <si>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</si>
  <si>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</si>
  <si>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</si>
  <si>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</si>
  <si>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</si>
  <si>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</si>
  <si>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</si>
  <si>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</si>
  <si>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</si>
  <si>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</si>
  <si>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</si>
  <si>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</si>
  <si>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</si>
  <si>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</si>
  <si>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</si>
  <si>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</si>
  <si>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</si>
  <si>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</si>
  <si>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</si>
  <si>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</si>
  <si>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</si>
  <si>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</si>
  <si>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</si>
  <si>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</si>
  <si>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</si>
  <si>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</si>
  <si>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</si>
  <si>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</si>
  <si>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</si>
  <si>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</si>
  <si>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</si>
  <si>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</si>
  <si>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</si>
  <si>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</si>
  <si>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</si>
  <si>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</si>
  <si>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</si>
  <si>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</si>
  <si>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</si>
  <si>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</si>
  <si>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</si>
  <si>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</si>
  <si>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</si>
  <si>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</si>
  <si>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</si>
  <si>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</si>
  <si>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</si>
  <si>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</si>
  <si>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</si>
  <si>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</si>
  <si>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</si>
  <si>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</si>
  <si>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</si>
  <si>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</si>
  <si>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</si>
  <si>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</si>
  <si>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</si>
  <si>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</si>
  <si>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</si>
  <si>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</si>
  <si>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</si>
  <si>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</si>
  <si>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</si>
  <si>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</si>
  <si>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</si>
  <si>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</si>
  <si>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</si>
  <si>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</si>
  <si>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</si>
  <si>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</si>
  <si>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</si>
  <si>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</si>
  <si>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</si>
  <si>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</si>
  <si>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</si>
  <si>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</si>
  <si>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</si>
  <si>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</si>
  <si>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</si>
  <si>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</si>
  <si>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</si>
  <si>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</si>
  <si>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</si>
  <si>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</si>
  <si>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</si>
  <si>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</si>
  <si>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</si>
  <si>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</si>
  <si>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</si>
  <si>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</si>
  <si>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</si>
  <si>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</si>
  <si>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</si>
  <si>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</si>
  <si>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</si>
  <si>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</si>
  <si>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</si>
  <si>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</si>
  <si>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</si>
  <si>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</si>
  <si>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</si>
  <si>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</si>
  <si>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</si>
  <si>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</si>
  <si>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</si>
  <si>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</si>
  <si>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</si>
  <si>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</si>
  <si>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</si>
  <si>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</si>
  <si>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</si>
  <si>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</si>
  <si>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</si>
  <si>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</si>
  <si>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</si>
  <si>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</si>
  <si>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</si>
  <si>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</si>
  <si>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</si>
  <si>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</si>
  <si>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</si>
  <si>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</si>
  <si>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</si>
  <si>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</si>
  <si>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</si>
  <si>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</si>
  <si>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</si>
  <si>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</si>
  <si>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</si>
  <si>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</si>
  <si>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</si>
  <si>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</si>
  <si>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</si>
  <si>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</si>
  <si>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</si>
  <si>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</si>
  <si>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</si>
  <si>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</si>
  <si>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</si>
  <si>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</si>
  <si>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</si>
  <si>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</si>
  <si>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</si>
  <si>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</si>
  <si>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</si>
  <si>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</si>
  <si>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</si>
  <si>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</si>
  <si>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</si>
  <si>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</si>
  <si>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</si>
  <si>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</si>
  <si>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</si>
  <si>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</si>
  <si>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</si>
  <si>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</si>
  <si>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</si>
  <si>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</si>
  <si>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</si>
  <si>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</si>
  <si>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</si>
  <si>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</si>
  <si>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</si>
  <si>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</si>
  <si>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</si>
  <si>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</si>
  <si>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</si>
  <si>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</si>
  <si>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</si>
  <si>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</si>
  <si>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</si>
  <si>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</si>
  <si>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</si>
  <si>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</si>
  <si>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</si>
  <si>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</si>
  <si>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</si>
  <si>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</si>
  <si>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</si>
  <si>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</si>
  <si>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</si>
  <si>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</si>
  <si>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</si>
  <si>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</si>
  <si>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</si>
  <si>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</si>
  <si>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</si>
  <si>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</si>
  <si>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</si>
  <si>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</si>
  <si>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</si>
  <si>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</si>
  <si>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</si>
  <si>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</si>
  <si>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</si>
  <si>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</si>
  <si>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</si>
  <si>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</si>
  <si>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</si>
  <si>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</si>
  <si>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</si>
  <si>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</si>
  <si>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</si>
  <si>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</si>
  <si>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</si>
  <si>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</si>
  <si>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</si>
  <si>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</si>
  <si>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</si>
  <si>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</si>
  <si>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</si>
  <si>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</si>
  <si>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</si>
  <si>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</si>
  <si>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</si>
  <si>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</si>
  <si>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</si>
  <si>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</si>
  <si>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</si>
  <si>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</si>
  <si>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</si>
  <si>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</si>
  <si>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</si>
  <si>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</si>
  <si>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</si>
  <si>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</si>
  <si>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</si>
  <si>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</si>
  <si>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</si>
  <si>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</si>
  <si>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</si>
  <si>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</si>
  <si>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</si>
  <si>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</si>
  <si>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</si>
  <si>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</si>
  <si>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</si>
  <si>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</si>
  <si>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</si>
  <si>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</si>
  <si>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</si>
  <si>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</si>
  <si>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</si>
  <si>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</si>
  <si>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</si>
  <si>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</si>
  <si>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</si>
  <si>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</si>
  <si>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</si>
  <si>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</si>
  <si>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</si>
  <si>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</si>
  <si>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</si>
  <si>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</si>
  <si>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</si>
  <si>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</si>
  <si>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</si>
  <si>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</si>
  <si>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</si>
  <si>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</si>
  <si>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</si>
  <si>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</si>
  <si>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</si>
  <si>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</si>
  <si>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</si>
  <si>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</si>
  <si>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</si>
  <si>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</si>
  <si>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</si>
  <si>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</si>
  <si>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</si>
  <si>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</si>
  <si>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</si>
  <si>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</si>
  <si>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</si>
  <si>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</si>
  <si>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</si>
  <si>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</si>
  <si>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</si>
  <si>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</si>
  <si>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</si>
  <si>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</si>
  <si>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</si>
  <si>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</si>
  <si>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</si>
  <si>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</si>
  <si>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</si>
  <si>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</si>
  <si>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</si>
  <si>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</si>
  <si>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</si>
  <si>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</si>
  <si>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</si>
  <si>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</si>
  <si>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</si>
  <si>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</si>
  <si>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</si>
  <si>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</si>
  <si>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</si>
  <si>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</si>
  <si>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</si>
  <si>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</si>
  <si>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</si>
  <si>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</si>
  <si>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</si>
  <si>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</si>
  <si>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</si>
  <si>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</si>
  <si>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</si>
  <si>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</si>
  <si>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</si>
  <si>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</si>
  <si>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</si>
  <si>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</si>
  <si>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</si>
  <si>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</si>
  <si>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</si>
  <si>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</si>
  <si>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</si>
  <si>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</si>
  <si>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</si>
  <si>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</si>
  <si>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</si>
  <si>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</si>
  <si>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</si>
  <si>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</si>
  <si>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</si>
  <si>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</si>
  <si>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</si>
  <si>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</si>
  <si>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</si>
  <si>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</si>
  <si>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</si>
  <si>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</si>
  <si>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</si>
  <si>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</si>
  <si>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</si>
  <si>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</si>
  <si>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</si>
  <si>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</si>
  <si>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</si>
  <si>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</si>
  <si>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</si>
  <si>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</si>
  <si>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</si>
  <si>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</si>
  <si>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</si>
  <si>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</si>
  <si>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</si>
  <si>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</si>
  <si>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</si>
  <si>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</si>
  <si>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</si>
  <si>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</si>
  <si>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</si>
  <si>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</si>
  <si>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</si>
  <si>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</si>
  <si>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</si>
  <si>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</si>
  <si>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</si>
  <si>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</si>
  <si>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</si>
  <si>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</si>
  <si>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</si>
  <si>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</si>
  <si>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</si>
  <si>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</si>
  <si>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</si>
  <si>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</si>
  <si>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</si>
  <si>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</si>
  <si>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</si>
  <si>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</si>
  <si>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</si>
  <si>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</si>
  <si>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</si>
  <si>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</si>
  <si>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</si>
  <si>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</si>
  <si>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</si>
  <si>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</si>
  <si>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</si>
  <si>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</si>
  <si>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</si>
  <si>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</si>
  <si>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</si>
  <si>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</si>
  <si>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</si>
  <si>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</si>
  <si>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</si>
  <si>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</si>
  <si>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</si>
  <si>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</si>
  <si>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</si>
  <si>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</si>
  <si>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</si>
  <si>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</si>
  <si>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</si>
  <si>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</si>
  <si>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</si>
  <si>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</si>
  <si>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</si>
  <si>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</si>
  <si>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</si>
  <si>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</si>
  <si>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</si>
  <si>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</si>
  <si>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</si>
  <si>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</si>
  <si>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</si>
  <si>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</si>
  <si>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</si>
  <si>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</si>
  <si>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</si>
  <si>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</si>
  <si>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</si>
  <si>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</si>
  <si>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</si>
  <si>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</si>
  <si>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</si>
  <si>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</si>
  <si>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</si>
  <si>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</si>
  <si>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</si>
  <si>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</si>
  <si>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</si>
  <si>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</si>
  <si>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</si>
  <si>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</si>
  <si>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</si>
  <si>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</si>
  <si>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</si>
  <si>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</si>
  <si>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</si>
  <si>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</si>
  <si>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</si>
  <si>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</si>
  <si>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</si>
  <si>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</si>
  <si>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</si>
  <si>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</si>
  <si>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</si>
  <si>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</si>
  <si>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</si>
  <si>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</si>
  <si>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</si>
  <si>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</si>
  <si>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</si>
  <si>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</si>
  <si>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</si>
  <si>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</si>
  <si>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</si>
  <si>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</si>
  <si>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</si>
  <si>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</si>
  <si>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</si>
  <si>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</si>
  <si>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</si>
  <si>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</si>
  <si>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</si>
  <si>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</si>
  <si>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</si>
  <si>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</si>
  <si>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</si>
  <si>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</si>
  <si>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</si>
  <si>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</si>
  <si>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</si>
  <si>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</si>
  <si>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</si>
  <si>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</si>
  <si>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</si>
  <si>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</si>
  <si>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</si>
  <si>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</si>
  <si>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</si>
  <si>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</si>
  <si>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</si>
  <si>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</si>
  <si>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</si>
  <si>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</si>
  <si>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</si>
  <si>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</si>
  <si>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</si>
  <si>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</si>
  <si>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</si>
  <si>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</si>
  <si>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</si>
  <si>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</si>
  <si>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</si>
  <si>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</si>
  <si>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</si>
  <si>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</si>
  <si>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</si>
  <si>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</si>
  <si>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</si>
  <si>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</si>
  <si>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</si>
  <si>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</si>
  <si>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</si>
  <si>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</si>
  <si>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</si>
  <si>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</si>
  <si>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</si>
  <si>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</si>
  <si>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</si>
  <si>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</si>
  <si>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</si>
  <si>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</si>
  <si>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</si>
  <si>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</si>
  <si>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</si>
  <si>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</si>
  <si>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</si>
  <si>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</si>
  <si>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</si>
  <si>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</si>
  <si>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</si>
  <si>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</si>
  <si>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</si>
  <si>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</si>
  <si>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</si>
  <si>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</si>
  <si>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</si>
  <si>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</si>
  <si>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</si>
  <si>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</si>
  <si>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</si>
  <si>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</si>
  <si>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</si>
  <si>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</si>
  <si>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</si>
  <si>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</si>
  <si>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</si>
  <si>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</si>
  <si>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</si>
  <si>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</si>
  <si>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</si>
  <si>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</si>
  <si>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</si>
  <si>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</si>
  <si>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</si>
  <si>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</si>
  <si>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</si>
  <si>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</si>
  <si>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</si>
  <si>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</si>
  <si>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</si>
  <si>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</si>
  <si>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</si>
  <si>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</si>
  <si>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</si>
  <si>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</si>
  <si>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</si>
  <si>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</si>
  <si>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</si>
  <si>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</si>
  <si>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</si>
  <si>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</si>
  <si>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</si>
  <si>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</si>
  <si>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</si>
  <si>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</si>
  <si>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</si>
  <si>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</si>
  <si>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</si>
  <si>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</si>
  <si>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</si>
  <si>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</si>
  <si>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</si>
  <si>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</si>
  <si>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</si>
  <si>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</si>
  <si>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</si>
  <si>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</si>
  <si>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</si>
  <si>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</si>
  <si>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</si>
  <si>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</si>
  <si>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</si>
  <si>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</si>
  <si>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</si>
  <si>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</si>
  <si>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</si>
  <si>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</si>
  <si>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</si>
  <si>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</si>
  <si>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</si>
  <si>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</si>
  <si>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</si>
  <si>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</si>
  <si>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</si>
  <si>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</si>
  <si>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</si>
  <si>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</si>
  <si>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</si>
  <si>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</si>
  <si>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</si>
  <si>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</si>
  <si>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</si>
  <si>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</si>
  <si>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</si>
  <si>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</si>
  <si>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</si>
  <si>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</si>
  <si>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</si>
  <si>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</si>
  <si>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</si>
  <si>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</si>
  <si>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</si>
  <si>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</si>
  <si>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</si>
  <si>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</si>
  <si>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</si>
  <si>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</si>
  <si>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</si>
  <si>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</si>
  <si>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</si>
  <si>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</si>
  <si>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</si>
  <si>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</si>
  <si>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</si>
  <si>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</si>
  <si>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</si>
  <si>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</si>
  <si>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</si>
  <si>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</si>
  <si>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</si>
  <si>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</si>
  <si>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</si>
  <si>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</si>
  <si>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</si>
  <si>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</si>
  <si>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</si>
  <si>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</si>
  <si>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</si>
  <si>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</si>
  <si>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</si>
  <si>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</si>
  <si>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</si>
  <si>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</si>
  <si>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</si>
  <si>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</si>
  <si>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</si>
  <si>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</si>
  <si>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</si>
  <si>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</si>
  <si>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</si>
  <si>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</si>
  <si>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</si>
  <si>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</si>
  <si>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</si>
  <si>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</si>
  <si>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</si>
  <si>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</si>
  <si>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</si>
  <si>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</si>
  <si>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</si>
  <si>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</si>
  <si>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</si>
  <si>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</si>
  <si>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</si>
  <si>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</si>
  <si>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</si>
  <si>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</si>
  <si>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</si>
  <si>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</si>
  <si>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</si>
  <si>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</si>
  <si>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</si>
  <si>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</si>
  <si>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</si>
  <si>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</si>
  <si>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</si>
  <si>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</si>
  <si>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</si>
  <si>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</si>
  <si>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</si>
  <si>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</si>
  <si>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</si>
  <si>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</si>
  <si>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</si>
  <si>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</si>
  <si>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</si>
  <si>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</si>
  <si>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</si>
  <si>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</si>
  <si>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</si>
  <si>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</si>
  <si>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</si>
  <si>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</si>
  <si>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</si>
  <si>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</si>
  <si>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</si>
  <si>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</si>
  <si>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</si>
  <si>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</si>
  <si>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</si>
  <si>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</si>
  <si>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</si>
  <si>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</si>
  <si>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</si>
  <si>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</si>
  <si>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</si>
  <si>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</si>
  <si>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</si>
  <si>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</si>
  <si>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</si>
  <si>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</si>
  <si>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</si>
  <si>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</si>
  <si>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</si>
  <si>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</si>
  <si>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</si>
  <si>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</si>
  <si>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</si>
  <si>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</si>
  <si>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</si>
  <si>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</si>
  <si>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</si>
  <si>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</si>
  <si>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</si>
  <si>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</si>
  <si>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</si>
  <si>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</si>
  <si>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</si>
  <si>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</si>
  <si>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</si>
  <si>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</si>
  <si>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</si>
  <si>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</si>
  <si>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</si>
  <si>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</si>
  <si>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</si>
  <si>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</si>
  <si>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</si>
  <si>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</si>
  <si>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</si>
  <si>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</si>
  <si>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</si>
  <si>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</si>
  <si>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</si>
  <si>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</si>
  <si>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</si>
  <si>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</si>
  <si>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</si>
  <si>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</si>
  <si>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</si>
  <si>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</si>
  <si>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</si>
  <si>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</si>
  <si>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</si>
  <si>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</si>
  <si>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</si>
  <si>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</si>
  <si>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</si>
  <si>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</si>
  <si>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</si>
  <si>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</si>
  <si>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</si>
  <si>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</si>
  <si>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</si>
  <si>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</si>
  <si>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</si>
  <si>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</si>
  <si>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</si>
  <si>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</si>
  <si>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</si>
  <si>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</si>
  <si>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</si>
  <si>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</si>
  <si>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</si>
  <si>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</si>
  <si>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</si>
  <si>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</si>
  <si>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</si>
  <si>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</si>
  <si>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</si>
  <si>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</si>
  <si>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</si>
  <si>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</si>
  <si>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</si>
  <si>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</si>
  <si>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</si>
  <si>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</si>
  <si>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</si>
  <si>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</si>
  <si>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</si>
  <si>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</si>
  <si>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</si>
  <si>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</si>
  <si>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</si>
  <si>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</si>
  <si>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</si>
  <si>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</si>
  <si>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</si>
  <si>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</si>
  <si>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</si>
  <si>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</si>
  <si>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</si>
  <si>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</si>
  <si>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</si>
  <si>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</si>
  <si>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</si>
  <si>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</si>
  <si>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</si>
  <si>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</si>
  <si>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</si>
  <si>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</si>
  <si>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</si>
  <si>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</si>
  <si>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</si>
  <si>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</si>
  <si>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</si>
  <si>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</si>
  <si>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</si>
  <si>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</si>
  <si>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</si>
  <si>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</si>
  <si>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</si>
  <si>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</si>
  <si>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</si>
  <si>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</si>
  <si>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</si>
  <si>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</si>
  <si>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</si>
  <si>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</si>
  <si>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</si>
  <si>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</si>
  <si>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</si>
  <si>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</si>
  <si>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</si>
  <si>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</si>
  <si>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</si>
  <si>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</si>
  <si>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</si>
  <si>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</si>
  <si>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</si>
  <si>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</si>
  <si>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</si>
  <si>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</si>
  <si>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</si>
  <si>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</si>
  <si>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</si>
  <si>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</si>
  <si>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</si>
  <si>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</si>
  <si>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</si>
  <si>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</si>
  <si>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</si>
  <si>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</si>
  <si>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</si>
  <si>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</si>
  <si>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</si>
  <si>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</si>
  <si>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</si>
  <si>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</si>
  <si>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</si>
  <si>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</si>
  <si>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</si>
  <si>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</si>
  <si>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</si>
  <si>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</si>
  <si>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</si>
  <si>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</si>
  <si>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</si>
  <si>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</si>
  <si>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</si>
  <si>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</si>
  <si>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</si>
  <si>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</si>
  <si>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</si>
  <si>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</si>
  <si>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</si>
  <si>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</si>
  <si>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</si>
  <si>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</si>
  <si>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</si>
  <si>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</si>
  <si>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</si>
  <si>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</si>
  <si>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</si>
  <si>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</si>
  <si>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</si>
  <si>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</si>
  <si>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</si>
  <si>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</si>
  <si>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</si>
  <si>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</si>
  <si>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</si>
  <si>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</si>
  <si>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</si>
  <si>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</si>
  <si>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</si>
  <si>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</si>
  <si>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</si>
  <si>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</si>
  <si>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</si>
  <si>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</si>
  <si>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</si>
  <si>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</si>
  <si>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</si>
  <si>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</si>
  <si>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</si>
  <si>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</si>
  <si>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</si>
  <si>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</si>
  <si>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</si>
  <si>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</si>
  <si>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</si>
  <si>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</si>
  <si>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</si>
  <si>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</si>
  <si>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</si>
  <si>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</si>
  <si>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</si>
  <si>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</si>
  <si>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</si>
  <si>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</si>
  <si>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</si>
  <si>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</si>
  <si>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</si>
  <si>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</si>
  <si>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</si>
  <si>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</si>
  <si>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</si>
  <si>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</si>
  <si>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</si>
  <si>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</si>
  <si>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</si>
  <si>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</si>
  <si>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</si>
  <si>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</si>
  <si>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</si>
  <si>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</si>
  <si>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</si>
  <si>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</si>
  <si>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</si>
  <si>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</si>
  <si>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</si>
  <si>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</si>
  <si>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</si>
  <si>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</si>
  <si>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</si>
  <si>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</si>
  <si>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</si>
  <si>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</si>
  <si>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</si>
  <si>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</si>
  <si>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</si>
  <si>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</si>
  <si>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</si>
  <si>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</si>
  <si>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</si>
  <si>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</si>
  <si>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</si>
  <si>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</si>
  <si>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</si>
  <si>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</si>
  <si>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</si>
  <si>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</si>
  <si>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</si>
  <si>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</si>
  <si>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</si>
  <si>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</si>
  <si>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</si>
  <si>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</si>
  <si>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</si>
  <si>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</si>
  <si>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</si>
  <si>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</si>
  <si>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</si>
  <si>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</si>
  <si>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</si>
  <si>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</si>
  <si>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</si>
  <si>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</si>
  <si>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</si>
  <si>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</si>
  <si>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</si>
  <si>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</si>
  <si>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</si>
  <si>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</si>
  <si>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</si>
  <si>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</si>
  <si>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</si>
  <si>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</si>
  <si>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</si>
  <si>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</si>
  <si>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</si>
  <si>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</si>
  <si>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</si>
  <si>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</si>
  <si>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</si>
  <si>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</si>
  <si>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</si>
  <si>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</si>
  <si>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</si>
  <si>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</si>
  <si>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</si>
  <si>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</si>
  <si>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</si>
  <si>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</si>
  <si>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</si>
  <si>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</si>
  <si>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</si>
  <si>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</si>
  <si>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</si>
  <si>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</si>
  <si>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</si>
  <si>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</si>
  <si>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</si>
  <si>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</si>
  <si>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</si>
  <si>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</si>
  <si>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</si>
  <si>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</si>
  <si>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</si>
  <si>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</si>
  <si>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</si>
  <si>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</si>
  <si>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</si>
  <si>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</si>
  <si>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</si>
  <si>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</si>
  <si>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</si>
  <si>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</si>
  <si>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</si>
  <si>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</si>
  <si>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</si>
  <si>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</si>
  <si>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</si>
  <si>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</si>
  <si>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</si>
  <si>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</si>
  <si>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</si>
  <si>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</si>
  <si>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</si>
  <si>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</si>
  <si>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</si>
  <si>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</si>
  <si>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</si>
  <si>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</si>
  <si>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</si>
  <si>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</si>
  <si>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</si>
  <si>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</si>
  <si>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</si>
  <si>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</si>
  <si>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</si>
  <si>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</si>
  <si>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</si>
  <si>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</si>
  <si>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</si>
  <si>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</si>
  <si>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</si>
  <si>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</si>
  <si>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</si>
  <si>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</si>
  <si>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</si>
  <si>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</si>
  <si>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</si>
  <si>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</si>
  <si>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</si>
  <si>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</si>
  <si>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</si>
  <si>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</si>
  <si>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</si>
  <si>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</si>
  <si>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</si>
  <si>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</si>
  <si>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</si>
  <si>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</si>
  <si>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</si>
  <si>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</si>
  <si>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</si>
  <si>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</si>
  <si>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</si>
  <si>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</si>
  <si>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</si>
  <si>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</si>
  <si>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</si>
  <si>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</si>
  <si>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</si>
  <si>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</si>
  <si>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</si>
  <si>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</si>
  <si>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</si>
  <si>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</si>
  <si>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</si>
  <si>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</si>
  <si>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</si>
  <si>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</si>
  <si>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</si>
  <si>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</si>
  <si>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</si>
  <si>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</si>
  <si>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</si>
  <si>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</si>
  <si>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</si>
  <si>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</si>
  <si>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</si>
  <si>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</si>
  <si>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</si>
  <si>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</si>
  <si>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</si>
  <si>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</si>
  <si>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</si>
  <si>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</si>
  <si>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</si>
  <si>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</si>
  <si>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</si>
  <si>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</si>
  <si>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</si>
  <si>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</si>
  <si>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</si>
  <si>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</si>
  <si>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</si>
  <si>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</si>
  <si>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</si>
  <si>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</si>
  <si>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</si>
  <si>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</si>
  <si>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</si>
  <si>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</si>
  <si>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</si>
  <si>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</si>
  <si>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</si>
  <si>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</si>
  <si>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</si>
  <si>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</si>
  <si>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</si>
  <si>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</si>
  <si>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</si>
  <si>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</si>
  <si>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</si>
  <si>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</si>
  <si>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</si>
  <si>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</si>
  <si>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</si>
  <si>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</si>
  <si>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</si>
  <si>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</si>
  <si>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</si>
  <si>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</si>
  <si>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</si>
  <si>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</si>
  <si>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</si>
  <si>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</si>
  <si>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</si>
  <si>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</si>
  <si>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</si>
  <si>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</si>
  <si>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</si>
  <si>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</si>
  <si>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</si>
  <si>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</si>
  <si>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</si>
  <si>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</si>
  <si>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</si>
  <si>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</si>
  <si>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</si>
  <si>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</si>
  <si>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</si>
  <si>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</si>
  <si>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</si>
  <si>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</si>
  <si>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</si>
  <si>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</si>
  <si>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</si>
  <si>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</si>
  <si>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</si>
  <si>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</si>
  <si>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</si>
  <si>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</si>
  <si>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</si>
  <si>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</si>
  <si>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</si>
  <si>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</si>
  <si>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</si>
  <si>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</si>
  <si>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</si>
  <si>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</si>
  <si>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</si>
  <si>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</si>
  <si>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</si>
  <si>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</si>
  <si>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</si>
  <si>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</si>
  <si>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</si>
  <si>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</si>
  <si>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</si>
  <si>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</si>
  <si>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</si>
  <si>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</si>
  <si>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</si>
  <si>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</si>
  <si>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</si>
  <si>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</si>
  <si>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</si>
  <si>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</si>
  <si>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</si>
  <si>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</si>
  <si>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</si>
  <si>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</si>
  <si>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</si>
  <si>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</si>
  <si>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</si>
  <si>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</si>
  <si>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</si>
  <si>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</si>
  <si>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</si>
  <si>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</si>
  <si>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</si>
  <si>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</si>
  <si>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</si>
  <si>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</si>
  <si>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</si>
  <si>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</si>
  <si>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</si>
  <si>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</si>
  <si>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</si>
  <si>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</si>
  <si>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</si>
  <si>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</si>
  <si>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</si>
  <si>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</si>
  <si>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</si>
  <si>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</si>
  <si>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</si>
  <si>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</si>
  <si>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</si>
  <si>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</si>
  <si>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</si>
  <si>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</si>
  <si>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</si>
  <si>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</si>
  <si>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</si>
  <si>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</si>
  <si>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</si>
  <si>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</si>
  <si>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</si>
  <si>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</si>
  <si>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</si>
  <si>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</si>
  <si>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</si>
  <si>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</si>
  <si>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</si>
  <si>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</si>
  <si>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</si>
  <si>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</si>
  <si>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</si>
  <si>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</si>
  <si>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</si>
  <si>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</si>
  <si>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</si>
  <si>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</si>
  <si>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</si>
  <si>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</si>
  <si>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</si>
  <si>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</si>
  <si>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</si>
  <si>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</si>
  <si>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</si>
  <si>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</si>
  <si>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</si>
  <si>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</si>
  <si>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</si>
  <si>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</si>
  <si>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</si>
  <si>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</si>
  <si>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</si>
  <si>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</si>
  <si>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</si>
  <si>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</si>
  <si>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</si>
  <si>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</si>
  <si>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</si>
  <si>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</si>
  <si>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</si>
  <si>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</si>
  <si>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</si>
  <si>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</si>
  <si>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</si>
  <si>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</si>
  <si>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</si>
  <si>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</si>
  <si>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</si>
  <si>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</si>
  <si>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</si>
  <si>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</si>
  <si>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</si>
  <si>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</si>
  <si>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</si>
  <si>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</si>
  <si>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</si>
  <si>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</si>
  <si>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</si>
  <si>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</si>
  <si>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</si>
  <si>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</si>
  <si>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</si>
  <si>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</si>
  <si>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</si>
  <si>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</si>
  <si>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</si>
  <si>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</si>
  <si>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</si>
  <si>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</si>
  <si>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</si>
  <si>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</si>
  <si>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</si>
  <si>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</si>
  <si>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</si>
  <si>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</si>
  <si>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</si>
  <si>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</si>
  <si>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</si>
  <si>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</si>
  <si>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</si>
  <si>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</si>
  <si>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</si>
  <si>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</si>
  <si>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</si>
  <si>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</si>
  <si>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</si>
  <si>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</si>
  <si>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</si>
  <si>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</si>
  <si>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</si>
  <si>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</si>
  <si>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</si>
  <si>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</si>
  <si>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</si>
  <si>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</si>
  <si>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</si>
  <si>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</si>
  <si>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</si>
  <si>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</si>
  <si>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</si>
  <si>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</si>
  <si>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</si>
  <si>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</si>
  <si>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</si>
  <si>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</si>
  <si>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</si>
  <si>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</si>
  <si>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</si>
  <si>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</si>
  <si>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</si>
  <si>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</si>
  <si>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</si>
  <si>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</si>
  <si>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</si>
  <si>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</si>
  <si>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</si>
  <si>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</si>
  <si>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</si>
  <si>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</si>
  <si>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</si>
  <si>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</si>
  <si>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</si>
  <si>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</si>
  <si>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</si>
  <si>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</si>
  <si>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</si>
  <si>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</si>
  <si>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</si>
  <si>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</si>
  <si>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</si>
  <si>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</si>
  <si>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</si>
  <si>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</si>
  <si>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</si>
  <si>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</si>
  <si>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</si>
  <si>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</si>
  <si>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</si>
  <si>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</si>
  <si>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</si>
  <si>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</si>
  <si>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</si>
  <si>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</si>
  <si>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</si>
  <si>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</si>
  <si>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</si>
  <si>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</si>
  <si>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</si>
  <si>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</si>
  <si>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</si>
  <si>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</si>
  <si>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</si>
  <si>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</si>
  <si>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</si>
  <si>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</si>
  <si>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</si>
  <si>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</si>
  <si>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</si>
  <si>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</si>
  <si>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</si>
  <si>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</si>
  <si>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</si>
  <si>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</si>
  <si>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</si>
  <si>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</si>
  <si>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</si>
  <si>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</si>
  <si>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</si>
  <si>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</si>
  <si>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</si>
  <si>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</si>
  <si>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</si>
  <si>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</si>
  <si>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</si>
  <si>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</si>
  <si>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</si>
  <si>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</si>
  <si>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</si>
  <si>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</si>
  <si>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</si>
  <si>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</si>
  <si>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</si>
  <si>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</si>
  <si>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</si>
  <si>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</si>
  <si>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</si>
  <si>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</si>
  <si>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</si>
  <si>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</si>
  <si>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</si>
  <si>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</si>
  <si>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</si>
  <si>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</si>
  <si>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</si>
  <si>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</si>
  <si>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</si>
  <si>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</si>
  <si>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</si>
  <si>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</si>
  <si>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</si>
  <si>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</si>
  <si>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</si>
  <si>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</si>
  <si>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</si>
  <si>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</si>
  <si>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</si>
  <si>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</si>
  <si>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</si>
  <si>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</si>
  <si>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</si>
  <si>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</si>
  <si>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</si>
  <si>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</si>
  <si>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</si>
  <si>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</si>
  <si>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</si>
  <si>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</si>
  <si>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</si>
  <si>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</si>
  <si>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</si>
  <si>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</si>
  <si>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</si>
  <si>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</si>
  <si>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</si>
  <si>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</si>
  <si>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</si>
  <si>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</si>
  <si>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</si>
  <si>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</si>
  <si>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</si>
  <si>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</si>
  <si>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</si>
  <si>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</si>
  <si>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</si>
  <si>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</si>
  <si>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</si>
  <si>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</si>
  <si>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</si>
  <si>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</si>
  <si>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</si>
  <si>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</si>
  <si>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</si>
  <si>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</si>
  <si>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</si>
  <si>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</si>
  <si>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</si>
  <si>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</si>
  <si>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</si>
  <si>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</si>
  <si>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</si>
  <si>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</si>
  <si>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</si>
  <si>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</si>
  <si>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</si>
  <si>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</si>
  <si>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</si>
  <si>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</si>
  <si>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</si>
  <si>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</si>
  <si>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</si>
  <si>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</si>
  <si>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</si>
  <si>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</si>
  <si>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</si>
  <si>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</si>
  <si>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</si>
  <si>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</si>
  <si>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</si>
  <si>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</si>
  <si>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</si>
  <si>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</si>
  <si>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</si>
  <si>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</si>
  <si>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</si>
  <si>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</si>
  <si>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</si>
  <si>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</si>
  <si>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</si>
  <si>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</si>
  <si>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</si>
  <si>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</si>
  <si>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</si>
  <si>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</si>
  <si>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</si>
  <si>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</si>
  <si>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</si>
  <si>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</si>
  <si>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</si>
  <si>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</si>
  <si>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</si>
  <si>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</si>
  <si>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</si>
  <si>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</si>
  <si>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</si>
  <si>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</si>
  <si>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</si>
  <si>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</si>
  <si>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</si>
  <si>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</si>
  <si>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</si>
  <si>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</si>
  <si>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</si>
  <si>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</si>
  <si>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</si>
  <si>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</si>
  <si>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</si>
  <si>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</si>
  <si>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</si>
  <si>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</si>
  <si>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</si>
  <si>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</si>
  <si>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</si>
  <si>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</si>
  <si>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</si>
  <si>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</si>
  <si>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</si>
  <si>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</si>
  <si>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</si>
  <si>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</si>
  <si>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</si>
  <si>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</si>
  <si>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</si>
  <si>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</si>
  <si>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</si>
  <si>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</si>
  <si>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</si>
  <si>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</si>
  <si>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</si>
  <si>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</si>
  <si>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</si>
  <si>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</si>
  <si>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</si>
  <si>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</si>
  <si>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</si>
  <si>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</si>
  <si>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</si>
  <si>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</si>
  <si>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</si>
  <si>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</si>
  <si>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</si>
  <si>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</si>
  <si>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</si>
  <si>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</si>
  <si>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</si>
  <si>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</si>
  <si>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</si>
  <si>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</si>
  <si>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</si>
  <si>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</si>
  <si>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</si>
  <si>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</si>
  <si>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</si>
  <si>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</si>
  <si>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</si>
  <si>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</si>
  <si>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</si>
  <si>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</si>
  <si>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</si>
  <si>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</si>
  <si>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</si>
  <si>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</si>
  <si>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</si>
  <si>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</si>
  <si>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</si>
  <si>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</si>
  <si>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</si>
  <si>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</si>
  <si>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</si>
  <si>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</si>
  <si>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</si>
  <si>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</si>
  <si>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</si>
  <si>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</si>
  <si>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</si>
  <si>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</si>
  <si>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</si>
  <si>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</si>
  <si>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</si>
  <si>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</si>
  <si>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</si>
  <si>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</si>
  <si>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</si>
  <si>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</si>
  <si>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</si>
  <si>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</si>
  <si>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</si>
  <si>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</si>
  <si>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</si>
  <si>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</si>
  <si>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</si>
  <si>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</si>
  <si>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</si>
  <si>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</si>
  <si>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</si>
  <si>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</si>
  <si>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</si>
  <si>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</si>
  <si>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</si>
  <si>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</si>
  <si>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</si>
  <si>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</si>
  <si>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</si>
  <si>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</si>
  <si>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</si>
  <si>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</si>
  <si>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</si>
  <si>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</si>
  <si>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</si>
  <si>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</si>
  <si>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</si>
  <si>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</si>
  <si>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</si>
  <si>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</si>
  <si>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</si>
  <si>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</si>
  <si>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</si>
  <si>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</si>
  <si>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</si>
  <si>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</si>
  <si>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</si>
  <si>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</si>
  <si>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</si>
  <si>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</si>
  <si>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</si>
  <si>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</si>
  <si>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</si>
  <si>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</si>
  <si>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</si>
  <si>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</si>
  <si>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</si>
  <si>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</si>
  <si>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</si>
  <si>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</si>
  <si>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</si>
  <si>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</si>
  <si>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</si>
  <si>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</si>
  <si>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</si>
  <si>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</si>
  <si>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</si>
  <si>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</si>
  <si>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</si>
  <si>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</si>
  <si>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</si>
  <si>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</si>
  <si>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</si>
  <si>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</si>
  <si>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</si>
  <si>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</si>
  <si>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</si>
  <si>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</si>
  <si>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</si>
  <si>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</si>
  <si>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</si>
  <si>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</si>
  <si>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</si>
  <si>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</si>
  <si>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</si>
  <si>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</si>
  <si>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</si>
  <si>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</si>
  <si>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</si>
  <si>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</si>
  <si>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</si>
  <si>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</si>
  <si>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</si>
  <si>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</si>
  <si>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</si>
  <si>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</si>
  <si>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</si>
  <si>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</si>
  <si>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</si>
  <si>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</si>
  <si>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</si>
  <si>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</si>
  <si>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</si>
  <si>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</si>
  <si>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</si>
  <si>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</si>
  <si>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</si>
  <si>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</si>
  <si>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</si>
  <si>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</si>
  <si>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</si>
  <si>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</si>
  <si>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</si>
  <si>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</si>
  <si>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</si>
  <si>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</si>
  <si>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</si>
  <si>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</si>
  <si>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</si>
  <si>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</si>
  <si>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</si>
  <si>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</si>
  <si>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</si>
  <si>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</si>
  <si>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</si>
  <si>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</si>
  <si>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</si>
  <si>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</si>
  <si>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</si>
  <si>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</si>
  <si>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</si>
  <si>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</si>
  <si>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</si>
  <si>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</si>
  <si>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</si>
  <si>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</si>
  <si>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</si>
  <si>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</si>
  <si>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</si>
  <si>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</si>
  <si>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</si>
  <si>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</si>
  <si>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</si>
  <si>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</si>
  <si>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</si>
  <si>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</si>
  <si>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</si>
  <si>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</si>
  <si>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</si>
  <si>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</si>
  <si>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</si>
  <si>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</si>
  <si>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</si>
  <si>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</si>
  <si>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</si>
  <si>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</si>
  <si>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</si>
  <si>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</si>
  <si>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</si>
  <si>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</si>
  <si>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</si>
  <si>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</si>
  <si>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</si>
  <si>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</si>
  <si>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</si>
  <si>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</si>
  <si>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</si>
  <si>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</si>
  <si>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</si>
  <si>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</si>
  <si>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</si>
  <si>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</si>
  <si>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</si>
  <si>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</si>
  <si>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</si>
  <si>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</si>
  <si>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</si>
  <si>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</si>
  <si>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</si>
  <si>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</si>
  <si>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</si>
  <si>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</si>
  <si>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</si>
  <si>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</si>
  <si>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</si>
  <si>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</si>
  <si>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</si>
  <si>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</si>
  <si>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</si>
  <si>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</si>
  <si>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</si>
  <si>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</si>
  <si>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</si>
  <si>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</si>
  <si>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</si>
  <si>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</si>
  <si>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</si>
  <si>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</si>
  <si>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</si>
  <si>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</si>
  <si>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</si>
  <si>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</si>
  <si>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</si>
  <si>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</si>
  <si>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</si>
  <si>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</si>
  <si>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</si>
  <si>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</si>
  <si>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</si>
  <si>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</si>
  <si>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</si>
  <si>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</si>
  <si>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</si>
  <si>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</si>
  <si>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</si>
  <si>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</si>
  <si>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</si>
  <si>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</si>
  <si>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</si>
  <si>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</si>
  <si>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</si>
  <si>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</si>
  <si>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</si>
  <si>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</si>
  <si>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</si>
  <si>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</si>
  <si>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</si>
  <si>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</si>
  <si>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</si>
  <si>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</si>
  <si>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</si>
  <si>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</si>
  <si>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</si>
  <si>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</si>
  <si>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</si>
  <si>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</si>
  <si>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</si>
  <si>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</si>
  <si>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</si>
  <si>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</si>
  <si>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</si>
  <si>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</si>
  <si>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</si>
  <si>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</si>
  <si>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</si>
  <si>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</si>
  <si>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</si>
  <si>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</si>
  <si>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</si>
  <si>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</si>
  <si>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</si>
  <si>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</si>
  <si>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</si>
  <si>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</si>
  <si>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</si>
  <si>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</si>
  <si>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</si>
  <si>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</si>
  <si>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</si>
  <si>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</si>
  <si>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</si>
  <si>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</si>
  <si>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</si>
  <si>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</si>
  <si>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</si>
  <si>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</si>
  <si>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</si>
  <si>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</si>
  <si>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</si>
  <si>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</si>
  <si>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</si>
  <si>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</si>
  <si>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</si>
  <si>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</si>
  <si>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</si>
  <si>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</si>
  <si>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</si>
  <si>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</si>
  <si>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</si>
  <si>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</si>
  <si>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</si>
  <si>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</si>
  <si>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</si>
  <si>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</si>
  <si>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</si>
  <si>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</si>
  <si>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</si>
  <si>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</si>
  <si>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</si>
  <si>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</si>
  <si>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</si>
  <si>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</si>
  <si>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</si>
  <si>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</si>
  <si>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</si>
  <si>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</si>
  <si>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</si>
  <si>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</si>
  <si>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</si>
  <si>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</si>
  <si>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</si>
  <si>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</si>
  <si>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</si>
  <si>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</si>
  <si>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</si>
  <si>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</si>
  <si>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</si>
  <si>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</si>
  <si>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</si>
  <si>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</si>
  <si>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</si>
  <si>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</si>
  <si>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</si>
  <si>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</si>
  <si>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</si>
  <si>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</si>
  <si>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</si>
  <si>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</si>
  <si>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</si>
  <si>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</si>
  <si>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</si>
  <si>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</si>
  <si>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</si>
  <si>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</si>
  <si>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</si>
  <si>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</si>
  <si>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</si>
  <si>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</si>
  <si>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</si>
  <si>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</si>
  <si>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</si>
  <si>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</si>
  <si>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</si>
  <si>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</si>
  <si>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</si>
  <si>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</si>
  <si>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</si>
  <si>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</si>
  <si>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</si>
  <si>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</si>
  <si>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</si>
  <si>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</si>
  <si>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</si>
  <si>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</si>
  <si>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</si>
  <si>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</si>
  <si>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</si>
  <si>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</si>
  <si>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</si>
  <si>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</si>
  <si>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</si>
  <si>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</si>
  <si>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</si>
  <si>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</si>
  <si>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</si>
  <si>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</si>
  <si>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</si>
  <si>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</si>
  <si>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</si>
  <si>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</si>
  <si>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</si>
  <si>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</si>
  <si>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</si>
  <si>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</si>
  <si>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</si>
  <si>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</si>
  <si>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</si>
  <si>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</si>
  <si>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</si>
  <si>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</si>
  <si>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</si>
  <si>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</si>
  <si>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</si>
  <si>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</si>
  <si>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</si>
  <si>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</si>
  <si>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</si>
  <si>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</si>
  <si>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</si>
  <si>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</si>
  <si>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</si>
  <si>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</si>
  <si>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</si>
  <si>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</si>
  <si>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</si>
  <si>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</si>
  <si>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</si>
  <si>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</si>
  <si>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</si>
  <si>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</si>
  <si>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</si>
  <si>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</si>
  <si>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</si>
  <si>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</si>
  <si>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</si>
  <si>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</si>
  <si>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</si>
  <si>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</si>
  <si>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</si>
  <si>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</si>
  <si>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</si>
  <si>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</si>
  <si>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</si>
  <si>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</si>
  <si>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</si>
  <si>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</si>
  <si>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</si>
  <si>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</si>
  <si>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</si>
  <si>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</si>
  <si>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</si>
  <si>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</si>
  <si>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</si>
  <si>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</si>
  <si>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</si>
  <si>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</si>
  <si>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</si>
  <si>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</si>
  <si>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</si>
  <si>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</si>
  <si>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</si>
  <si>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</si>
  <si>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</si>
  <si>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</si>
  <si>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</si>
  <si>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</si>
  <si>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</si>
  <si>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</si>
  <si>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</si>
  <si>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</si>
  <si>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</si>
  <si>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</si>
  <si>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</si>
  <si>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</si>
  <si>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</si>
  <si>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</si>
  <si>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</si>
  <si>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</si>
  <si>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</si>
  <si>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</si>
  <si>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</si>
  <si>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</si>
  <si>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</si>
  <si>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</si>
  <si>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</si>
  <si>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</si>
  <si>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</si>
  <si>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</si>
  <si>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</si>
  <si>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</si>
  <si>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</si>
  <si>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</si>
  <si>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</si>
  <si>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</si>
  <si>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</si>
  <si>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</si>
  <si>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</si>
  <si>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</si>
  <si>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</si>
  <si>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</si>
  <si>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</si>
  <si>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</si>
  <si>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</si>
  <si>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</si>
  <si>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</si>
  <si>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</si>
  <si>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</si>
  <si>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</si>
  <si>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</si>
  <si>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</si>
  <si>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</si>
  <si>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</si>
  <si>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</si>
  <si>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</si>
  <si>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</si>
  <si>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</si>
  <si>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</si>
  <si>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</si>
  <si>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</si>
  <si>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</si>
  <si>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</si>
  <si>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</si>
  <si>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</si>
  <si>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</si>
  <si>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</si>
  <si>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</si>
  <si>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</si>
  <si>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</si>
  <si>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</si>
  <si>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</si>
  <si>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</si>
  <si>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</si>
  <si>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</si>
  <si>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</si>
  <si>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</si>
  <si>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</si>
  <si>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</si>
  <si>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</si>
  <si>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</si>
  <si>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</si>
  <si>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</si>
  <si>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</si>
  <si>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</si>
  <si>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</si>
  <si>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</si>
  <si>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</si>
  <si>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</si>
  <si>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</si>
  <si>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</si>
  <si>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</si>
  <si>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</si>
  <si>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</si>
  <si>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</si>
  <si>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</si>
  <si>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</si>
  <si>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</si>
  <si>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</si>
  <si>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</si>
  <si>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</si>
  <si>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</si>
  <si>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</si>
  <si>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</si>
  <si>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</si>
  <si>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</si>
  <si>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</si>
  <si>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</si>
  <si>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</si>
  <si>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</si>
  <si>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</si>
  <si>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</si>
  <si>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</si>
  <si>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</si>
  <si>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</si>
  <si>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</si>
  <si>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</si>
  <si>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</si>
  <si>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</si>
  <si>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</si>
  <si>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</si>
  <si>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</si>
  <si>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</si>
  <si>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</si>
  <si>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</si>
  <si>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</si>
  <si>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</si>
  <si>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</si>
  <si>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</si>
  <si>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</si>
  <si>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</si>
  <si>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</si>
  <si>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</si>
  <si>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</si>
  <si>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</si>
  <si>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</si>
  <si>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</si>
  <si>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</si>
  <si>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</si>
  <si>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</si>
  <si>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</si>
  <si>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</si>
  <si>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</si>
  <si>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</si>
  <si>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</si>
  <si>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</si>
  <si>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</si>
  <si>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</si>
  <si>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</si>
  <si>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</si>
  <si>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</si>
  <si>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</si>
  <si>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</si>
  <si>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</si>
  <si>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</si>
  <si>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</si>
  <si>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</si>
  <si>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</si>
  <si>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</si>
  <si>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</si>
  <si>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</si>
  <si>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</si>
  <si>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</si>
  <si>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</si>
  <si>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</si>
  <si>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</si>
  <si>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</si>
  <si>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</si>
  <si>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</si>
  <si>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</si>
  <si>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</si>
  <si>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</si>
  <si>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</si>
  <si>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</si>
  <si>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</si>
  <si>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</si>
  <si>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</si>
  <si>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</si>
  <si>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</si>
  <si>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</si>
  <si>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</si>
  <si>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</si>
  <si>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</si>
  <si>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</si>
  <si>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</si>
  <si>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</si>
  <si>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</si>
  <si>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</si>
  <si>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</si>
  <si>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</si>
  <si>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</si>
  <si>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</si>
  <si>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</si>
  <si>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</si>
  <si>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</si>
  <si>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</si>
  <si>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</si>
  <si>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</si>
  <si>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</si>
  <si>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</si>
  <si>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</si>
  <si>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</si>
  <si>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</si>
  <si>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</si>
  <si>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</si>
  <si>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</si>
  <si>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</si>
  <si>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</si>
  <si>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</si>
  <si>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</si>
  <si>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</si>
  <si>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</si>
  <si>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</si>
  <si>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</si>
  <si>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</si>
  <si>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</si>
  <si>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</si>
  <si>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</si>
  <si>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</si>
  <si>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</si>
  <si>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</si>
  <si>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</si>
  <si>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</si>
  <si>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</si>
  <si>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</si>
  <si>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</si>
  <si>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</si>
  <si>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</si>
  <si>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</si>
  <si>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</si>
  <si>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</si>
  <si>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</si>
  <si>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</si>
  <si>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</si>
  <si>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</si>
  <si>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</si>
  <si>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</si>
  <si>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</si>
  <si>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</si>
  <si>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</si>
  <si>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</si>
  <si>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</si>
  <si>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</si>
  <si>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</si>
  <si>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</si>
  <si>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</si>
  <si>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</si>
  <si>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</si>
  <si>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</si>
  <si>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</si>
  <si>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</si>
  <si>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</si>
  <si>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</si>
  <si>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</si>
  <si>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</si>
  <si>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</si>
  <si>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</si>
  <si>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</si>
  <si>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</si>
  <si>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</si>
  <si>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</si>
  <si>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</si>
  <si>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</si>
  <si>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</si>
  <si>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</si>
  <si>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</si>
  <si>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</si>
  <si>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</si>
  <si>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</si>
  <si>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</si>
  <si>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</si>
  <si>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</si>
  <si>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</si>
  <si>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</si>
  <si>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</si>
  <si>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</si>
  <si>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</si>
  <si>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</si>
  <si>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</si>
  <si>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</si>
  <si>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</si>
  <si>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</si>
  <si>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</si>
  <si>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</si>
  <si>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</si>
  <si>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</si>
  <si>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</si>
  <si>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</si>
  <si>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</si>
  <si>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</si>
  <si>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</si>
  <si>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</si>
  <si>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</si>
  <si>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</si>
  <si>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</si>
  <si>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</si>
  <si>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</si>
  <si>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</si>
  <si>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</si>
  <si>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</si>
  <si>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</si>
  <si>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</si>
  <si>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</si>
  <si>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</si>
  <si>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</si>
  <si>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</si>
  <si>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</si>
  <si>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</si>
  <si>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</si>
  <si>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</si>
  <si>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</si>
  <si>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</si>
  <si>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</si>
  <si>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</si>
  <si>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</si>
  <si>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</si>
  <si>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</si>
  <si>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</si>
  <si>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</si>
  <si>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</si>
  <si>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</si>
  <si>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</si>
  <si>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</si>
  <si>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</si>
  <si>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</si>
  <si>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</si>
  <si>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</si>
  <si>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</si>
  <si>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</si>
  <si>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</si>
  <si>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</si>
  <si>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</si>
  <si>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</si>
  <si>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</si>
  <si>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</si>
  <si>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</si>
  <si>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</si>
  <si>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</si>
  <si>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</si>
  <si>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</si>
  <si>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</si>
  <si>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</si>
  <si>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</si>
  <si>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</si>
  <si>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</si>
  <si>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</si>
  <si>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</si>
  <si>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</si>
  <si>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</si>
  <si>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</si>
  <si>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</si>
  <si>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</si>
  <si>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</si>
  <si>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</si>
  <si>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</si>
  <si>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</si>
  <si>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</si>
  <si>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</si>
  <si>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</si>
  <si>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</si>
  <si>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</si>
  <si>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</si>
  <si>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</si>
  <si>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</si>
  <si>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</si>
  <si>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</si>
  <si>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</si>
  <si>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</si>
  <si>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</si>
  <si>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</si>
  <si>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</si>
  <si>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</si>
  <si>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</si>
  <si>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</si>
  <si>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</si>
  <si>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</si>
  <si>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</si>
  <si>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</si>
  <si>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</si>
  <si>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</si>
  <si>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</si>
  <si>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</si>
  <si>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</si>
  <si>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</si>
  <si>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</si>
  <si>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</si>
  <si>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</si>
  <si>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</si>
  <si>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</si>
  <si>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</si>
  <si>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</si>
  <si>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</si>
  <si>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</si>
  <si>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</si>
  <si>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</si>
  <si>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</si>
  <si>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</si>
  <si>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</si>
  <si>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</si>
  <si>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</si>
  <si>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</si>
  <si>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</si>
  <si>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</si>
  <si>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</si>
  <si>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</si>
  <si>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</si>
  <si>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</si>
  <si>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</si>
  <si>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</si>
  <si>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</si>
  <si>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</si>
  <si>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</si>
  <si>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</si>
  <si>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</si>
  <si>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</si>
  <si>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</si>
  <si>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</si>
  <si>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</si>
  <si>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</si>
  <si>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</si>
  <si>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</si>
  <si>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</si>
  <si>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</si>
  <si>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</si>
  <si>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</si>
  <si>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</si>
  <si>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</si>
  <si>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</si>
  <si>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</si>
  <si>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</si>
  <si>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</si>
  <si>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</si>
  <si>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</si>
  <si>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</si>
  <si>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</si>
  <si>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</si>
  <si>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</si>
  <si>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</si>
  <si>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</si>
  <si>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</si>
  <si>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</si>
  <si>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</si>
  <si>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</si>
  <si>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</si>
  <si>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</si>
  <si>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</si>
  <si>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</si>
  <si>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</si>
  <si>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</si>
  <si>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</si>
  <si>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</si>
  <si>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</si>
  <si>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</si>
  <si>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</si>
  <si>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</si>
  <si>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</si>
  <si>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</si>
  <si>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</si>
  <si>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</si>
  <si>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</si>
  <si>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</si>
  <si>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</si>
  <si>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</si>
  <si>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</si>
  <si>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</si>
  <si>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</si>
  <si>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</si>
  <si>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</si>
  <si>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</si>
  <si>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</si>
  <si>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</si>
  <si>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</si>
  <si>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</si>
  <si>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</si>
  <si>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</si>
  <si>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</si>
  <si>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</si>
  <si>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</si>
  <si>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</si>
  <si>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</si>
  <si>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</si>
  <si>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</si>
  <si>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</si>
  <si>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</si>
  <si>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</si>
  <si>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</si>
  <si>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</si>
  <si>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</si>
  <si>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</si>
  <si>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</si>
  <si>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</si>
  <si>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</si>
  <si>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</si>
  <si>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</si>
  <si>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</si>
  <si>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</si>
  <si>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</si>
  <si>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</si>
  <si>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</si>
  <si>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</si>
  <si>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</si>
  <si>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</si>
  <si>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</si>
  <si>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</si>
  <si>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</si>
  <si>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</si>
  <si>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</si>
  <si>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</si>
  <si>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</si>
  <si>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</si>
  <si>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</si>
  <si>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</si>
  <si>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</si>
  <si>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</si>
  <si>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</si>
  <si>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</si>
  <si>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</si>
  <si>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</si>
  <si>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</si>
  <si>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</si>
  <si>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</si>
  <si>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</si>
  <si>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</si>
  <si>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</si>
  <si>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</si>
  <si>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</si>
  <si>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</si>
  <si>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</si>
  <si>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</si>
  <si>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</si>
  <si>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</si>
  <si>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</si>
  <si>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</si>
  <si>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</si>
  <si>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</si>
  <si>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</si>
  <si>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</si>
  <si>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</si>
  <si>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</si>
  <si>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</si>
  <si>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</si>
  <si>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</si>
  <si>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</si>
  <si>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</si>
  <si>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</si>
  <si>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</si>
  <si>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</si>
  <si>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</si>
  <si>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</si>
  <si>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</si>
  <si>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</si>
  <si>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</si>
  <si>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</si>
  <si>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</si>
  <si>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</si>
  <si>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</si>
  <si>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</si>
  <si>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</si>
  <si>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</si>
  <si>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</si>
  <si>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</si>
  <si>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</si>
  <si>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</si>
  <si>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</si>
  <si>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</si>
  <si>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</si>
  <si>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</si>
  <si>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</si>
  <si>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</si>
  <si>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</si>
  <si>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</si>
  <si>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</si>
  <si>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</si>
  <si>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</si>
  <si>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</si>
  <si>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</si>
  <si>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</si>
  <si>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</si>
  <si>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</si>
  <si>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</si>
  <si>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</si>
  <si>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</si>
  <si>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</si>
  <si>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</si>
  <si>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</si>
  <si>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</si>
  <si>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</si>
  <si>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</si>
  <si>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</si>
  <si>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</si>
  <si>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</si>
  <si>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</si>
  <si>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</si>
  <si>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</si>
  <si>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</si>
  <si>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</si>
  <si>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</si>
  <si>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</si>
  <si>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</si>
  <si>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</si>
  <si>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</si>
  <si>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</si>
  <si>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</si>
  <si>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</si>
  <si>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</si>
  <si>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</si>
  <si>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</si>
  <si>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</si>
  <si>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</si>
  <si>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</si>
  <si>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</si>
  <si>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</si>
  <si>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</si>
  <si>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</si>
  <si>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</si>
  <si>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</si>
  <si>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</si>
  <si>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</si>
  <si>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</si>
  <si>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</si>
  <si>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</si>
  <si>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</si>
  <si>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</si>
  <si>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</si>
  <si>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</si>
  <si>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</si>
  <si>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</si>
  <si>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</si>
  <si>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</si>
  <si>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</si>
  <si>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</si>
  <si>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</si>
  <si>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</si>
  <si>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</si>
  <si>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</si>
  <si>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</si>
  <si>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</si>
  <si>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</si>
  <si>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</si>
  <si>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</si>
  <si>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</si>
  <si>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</si>
  <si>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</si>
  <si>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</si>
  <si>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</si>
  <si>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</si>
  <si>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</si>
  <si>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</si>
  <si>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</si>
  <si>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</si>
  <si>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</si>
  <si>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</si>
  <si>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</si>
  <si>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</si>
  <si>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</si>
  <si>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</si>
  <si>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</si>
  <si>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</si>
  <si>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</si>
  <si>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</si>
  <si>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</si>
  <si>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</si>
  <si>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</si>
  <si>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</si>
  <si>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</si>
  <si>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</si>
  <si>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</si>
  <si>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</si>
  <si>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</si>
  <si>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</si>
  <si>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</si>
  <si>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</si>
  <si>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</si>
  <si>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</si>
  <si>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</si>
  <si>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</si>
  <si>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</si>
  <si>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</si>
  <si>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</si>
  <si>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</si>
  <si>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</si>
  <si>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</si>
  <si>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</si>
  <si>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</si>
  <si>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</si>
  <si>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</si>
  <si>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</si>
  <si>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</si>
  <si>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</si>
  <si>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</si>
  <si>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</si>
  <si>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</si>
  <si>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</si>
  <si>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</si>
  <si>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</si>
  <si>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</si>
  <si>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</si>
  <si>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</si>
  <si>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</si>
  <si>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</si>
  <si>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</si>
  <si>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</si>
  <si>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</si>
  <si>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</si>
  <si>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</si>
  <si>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</si>
  <si>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</si>
  <si>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</si>
  <si>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</si>
  <si>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</si>
  <si>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</si>
  <si>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</si>
  <si>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</si>
  <si>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</si>
  <si>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</si>
  <si>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</si>
  <si>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</si>
  <si>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</si>
  <si>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</si>
  <si>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</si>
  <si>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</si>
  <si>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</si>
  <si>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</si>
  <si>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</si>
  <si>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</si>
  <si>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</si>
  <si>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</si>
  <si>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</si>
  <si>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</si>
  <si>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</si>
  <si>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</si>
  <si>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</si>
  <si>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</si>
  <si>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</si>
  <si>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</si>
  <si>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</si>
  <si>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</si>
  <si>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</si>
  <si>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</si>
  <si>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</si>
  <si>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</si>
  <si>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</si>
  <si>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</si>
  <si>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</si>
  <si>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</si>
  <si>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</si>
  <si>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</si>
  <si>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</si>
  <si>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</si>
  <si>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</si>
  <si>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</si>
  <si>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</si>
  <si>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</si>
  <si>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</si>
  <si>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</si>
  <si>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</si>
  <si>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</si>
  <si>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</si>
  <si>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</si>
  <si>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</si>
  <si>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</si>
  <si>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</si>
  <si>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</si>
  <si>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</si>
  <si>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</si>
  <si>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</si>
  <si>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</si>
  <si>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</si>
  <si>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</si>
  <si>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</si>
  <si>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</si>
  <si>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</si>
  <si>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</si>
  <si>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</si>
  <si>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</si>
  <si>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</si>
  <si>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</si>
  <si>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</si>
  <si>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</si>
  <si>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</si>
  <si>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</si>
  <si>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</si>
  <si>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</si>
  <si>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</si>
  <si>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</si>
  <si>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</si>
  <si>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</si>
  <si>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</si>
  <si>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</si>
  <si>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</si>
  <si>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</si>
  <si>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</si>
  <si>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</si>
  <si>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</si>
  <si>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</si>
  <si>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</si>
  <si>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</si>
  <si>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</si>
  <si>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</si>
  <si>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</si>
  <si>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</si>
  <si>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</si>
  <si>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</si>
  <si>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</si>
  <si>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</si>
  <si>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</si>
  <si>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</si>
  <si>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</si>
  <si>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</si>
  <si>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</si>
  <si>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</si>
  <si>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</si>
  <si>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</si>
  <si>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</si>
  <si>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</si>
  <si>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</si>
  <si>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</si>
  <si>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</si>
  <si>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</si>
  <si>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</si>
  <si>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</si>
  <si>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</si>
  <si>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</si>
  <si>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</si>
  <si>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</si>
  <si>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</si>
  <si>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</si>
  <si>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</si>
  <si>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</si>
  <si>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</si>
  <si>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</si>
  <si>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</si>
  <si>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</si>
  <si>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</si>
  <si>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</si>
  <si>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</si>
  <si>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</si>
  <si>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</si>
  <si>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</si>
  <si>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</si>
  <si>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</si>
  <si>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</si>
  <si>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</si>
  <si>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</si>
  <si>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</si>
  <si>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</si>
  <si>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</si>
  <si>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</si>
  <si>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</si>
  <si>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</si>
  <si>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</si>
  <si>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</si>
  <si>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</si>
  <si>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</si>
  <si>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</si>
  <si>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</si>
  <si>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</si>
  <si>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</si>
  <si>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</si>
  <si>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</si>
  <si>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</si>
  <si>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</si>
  <si>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</si>
  <si>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</si>
  <si>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</si>
  <si>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</si>
  <si>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</si>
  <si>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</si>
  <si>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</si>
  <si>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</si>
  <si>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</si>
  <si>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</si>
  <si>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</si>
  <si>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</si>
  <si>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</si>
  <si>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</si>
  <si>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</si>
  <si>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</si>
  <si>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</si>
  <si>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</si>
  <si>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</si>
  <si>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</si>
  <si>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</si>
  <si>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</si>
  <si>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</si>
  <si>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</si>
  <si>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</si>
  <si>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</si>
  <si>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</si>
  <si>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</si>
  <si>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</si>
  <si>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</si>
  <si>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</si>
  <si>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</si>
  <si>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</si>
  <si>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</si>
  <si>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</si>
  <si>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</si>
  <si>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</si>
  <si>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</si>
  <si>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</si>
  <si>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</si>
  <si>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</si>
  <si>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</si>
  <si>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</si>
  <si>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</si>
  <si>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</si>
  <si>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</si>
  <si>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</si>
  <si>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</si>
  <si>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</si>
  <si>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</si>
  <si>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</si>
  <si>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</si>
  <si>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</si>
  <si>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</si>
  <si>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</si>
  <si>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</si>
  <si>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</si>
  <si>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</si>
  <si>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</si>
  <si>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</si>
  <si>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</si>
  <si>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</si>
  <si>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</si>
  <si>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</si>
  <si>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</si>
  <si>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</si>
  <si>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</si>
  <si>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</si>
  <si>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</si>
  <si>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</si>
  <si>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</si>
  <si>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</si>
  <si>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</si>
  <si>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</si>
  <si>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</si>
  <si>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</si>
  <si>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</si>
  <si>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</si>
  <si>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</si>
  <si>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</si>
  <si>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</si>
  <si>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</si>
  <si>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</si>
  <si>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</si>
  <si>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</si>
  <si>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</si>
  <si>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</si>
  <si>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</si>
  <si>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</si>
  <si>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</si>
  <si>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</si>
  <si>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</si>
  <si>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</si>
  <si>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</si>
  <si>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</si>
  <si>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</si>
  <si>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</si>
  <si>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</si>
  <si>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</si>
  <si>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</si>
  <si>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</si>
  <si>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</si>
  <si>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</si>
  <si>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</si>
  <si>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</si>
  <si>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</si>
  <si>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</si>
  <si>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</si>
  <si>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</si>
  <si>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</si>
  <si>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</si>
  <si>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</si>
  <si>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</si>
  <si>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</si>
  <si>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</si>
  <si>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</si>
  <si>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</si>
  <si>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</si>
  <si>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</si>
  <si>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</si>
  <si>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</si>
  <si>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</si>
  <si>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</si>
  <si>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</si>
  <si>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</si>
  <si>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</si>
  <si>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</si>
  <si>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</si>
  <si>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</si>
  <si>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</si>
  <si>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</si>
  <si>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</si>
  <si>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</si>
  <si>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</si>
  <si>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</si>
  <si>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</si>
  <si>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</si>
  <si>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</si>
  <si>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</si>
  <si>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</si>
  <si>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</si>
  <si>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</si>
  <si>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</si>
  <si>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</si>
  <si>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</si>
  <si>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</si>
  <si>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</si>
  <si>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</si>
  <si>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</si>
  <si>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</si>
  <si>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</si>
  <si>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</si>
  <si>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</si>
  <si>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</si>
  <si>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</si>
  <si>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</si>
  <si>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</si>
  <si>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</si>
  <si>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</si>
  <si>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</si>
  <si>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</si>
  <si>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</si>
  <si>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</si>
  <si>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</si>
  <si>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</si>
  <si>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</si>
  <si>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</si>
  <si>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</si>
  <si>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</si>
  <si>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</si>
  <si>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</si>
  <si>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</si>
  <si>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</si>
  <si>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</si>
  <si>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</si>
  <si>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</si>
  <si>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</si>
  <si>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</si>
  <si>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</si>
  <si>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</si>
  <si>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</si>
  <si>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</si>
  <si>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</si>
  <si>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</si>
  <si>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</si>
  <si>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</si>
  <si>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</si>
  <si>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</si>
  <si>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</si>
  <si>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</si>
  <si>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</si>
  <si>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</si>
  <si>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</si>
  <si>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</si>
  <si>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</si>
  <si>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</si>
  <si>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</si>
  <si>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</si>
  <si>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</si>
  <si>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</si>
  <si>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</si>
  <si>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</si>
  <si>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</si>
  <si>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</si>
  <si>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</si>
  <si>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</si>
  <si>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</si>
  <si>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</si>
  <si>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</si>
  <si>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</si>
  <si>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</si>
  <si>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</si>
  <si>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</si>
  <si>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</si>
  <si>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</si>
  <si>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</si>
  <si>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</si>
  <si>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</si>
  <si>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</si>
  <si>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</si>
  <si>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</si>
  <si>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</si>
  <si>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</si>
  <si>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</si>
  <si>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</si>
  <si>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</si>
  <si>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</si>
  <si>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</si>
  <si>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</si>
  <si>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</si>
  <si>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</si>
  <si>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</si>
  <si>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</si>
  <si>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</si>
  <si>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</si>
  <si>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</si>
  <si>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</si>
  <si>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</si>
  <si>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</si>
  <si>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</si>
  <si>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</si>
  <si>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</si>
  <si>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</si>
  <si>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</si>
  <si>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</si>
  <si>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</si>
  <si>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</si>
  <si>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</si>
  <si>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</si>
  <si>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</si>
  <si>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</si>
  <si>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</si>
  <si>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</si>
  <si>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</si>
  <si>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</si>
  <si>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</si>
  <si>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</si>
  <si>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</si>
  <si>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</si>
  <si>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</si>
  <si>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</si>
  <si>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</si>
  <si>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</si>
  <si>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</si>
  <si>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</si>
  <si>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</si>
  <si>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</si>
  <si>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</si>
  <si>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</si>
  <si>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</si>
  <si>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</si>
  <si>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</si>
  <si>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</si>
  <si>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</si>
  <si>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</si>
  <si>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</si>
  <si>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</si>
  <si>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</si>
  <si>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</si>
  <si>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</si>
  <si>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</si>
  <si>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</si>
  <si>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</si>
  <si>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</si>
  <si>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</si>
  <si>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</si>
  <si>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</si>
  <si>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</si>
  <si>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</si>
  <si>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</si>
  <si>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</si>
  <si>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</si>
  <si>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</si>
  <si>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</si>
  <si>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</si>
  <si>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</si>
  <si>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</si>
  <si>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</si>
  <si>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</si>
  <si>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</si>
  <si>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</si>
  <si>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</si>
  <si>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</si>
  <si>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</si>
  <si>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</si>
  <si>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</si>
  <si>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</si>
  <si>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</si>
  <si>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</si>
  <si>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</si>
  <si>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</si>
  <si>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</si>
  <si>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</si>
  <si>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</si>
  <si>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</si>
  <si>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</si>
  <si>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</si>
  <si>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</si>
  <si>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</si>
  <si>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</si>
  <si>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</si>
  <si>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</si>
  <si>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</si>
  <si>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</si>
  <si>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</si>
  <si>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</si>
  <si>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</si>
  <si>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</si>
  <si>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</si>
  <si>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</si>
  <si>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</si>
  <si>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</si>
  <si>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</si>
  <si>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</si>
  <si>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</si>
  <si>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</si>
  <si>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</si>
  <si>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</si>
  <si>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</si>
  <si>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</si>
  <si>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</si>
  <si>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</si>
  <si>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</si>
  <si>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</si>
  <si>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</si>
  <si>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</si>
  <si>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</si>
  <si>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</si>
  <si>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</si>
  <si>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</si>
  <si>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</si>
  <si>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</si>
  <si>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</si>
  <si>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</si>
  <si>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</si>
  <si>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</si>
  <si>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</si>
  <si>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</si>
  <si>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</si>
  <si>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</si>
  <si>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</si>
  <si>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</si>
  <si>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</si>
  <si>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</si>
  <si>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</si>
  <si>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</si>
  <si>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</si>
  <si>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</si>
  <si>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</si>
  <si>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</si>
  <si>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</si>
  <si>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</si>
  <si>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</si>
  <si>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</si>
  <si>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</si>
  <si>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</si>
  <si>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</si>
  <si>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</si>
  <si>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</si>
  <si>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</si>
  <si>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</si>
  <si>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</si>
  <si>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</si>
  <si>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</si>
  <si>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</si>
  <si>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</si>
  <si>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</si>
  <si>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</si>
  <si>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</si>
  <si>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</si>
  <si>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</si>
  <si>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</si>
  <si>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</si>
  <si>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</si>
  <si>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</si>
  <si>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</si>
  <si>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</si>
  <si>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</si>
  <si>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</si>
  <si>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</si>
  <si>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</si>
  <si>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</si>
  <si>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</si>
  <si>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</si>
  <si>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</si>
  <si>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</si>
  <si>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</si>
  <si>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</si>
  <si>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</si>
  <si>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</si>
  <si>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</si>
  <si>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</si>
  <si>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</si>
  <si>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</si>
  <si>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</si>
  <si>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</si>
  <si>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</si>
  <si>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</si>
  <si>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</si>
  <si>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</si>
  <si>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</si>
  <si>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</si>
  <si>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</si>
  <si>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</si>
  <si>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</si>
  <si>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</si>
  <si>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</si>
  <si>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</si>
  <si>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</si>
  <si>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</si>
  <si>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</si>
  <si>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</si>
  <si>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</si>
  <si>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</si>
  <si>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</si>
  <si>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</si>
  <si>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</si>
  <si>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</si>
  <si>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</si>
  <si>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</si>
  <si>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</si>
  <si>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</si>
  <si>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</si>
  <si>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</si>
  <si>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</si>
  <si>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</si>
  <si>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</si>
  <si>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</si>
  <si>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</si>
  <si>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</si>
  <si>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</si>
  <si>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</si>
  <si>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</si>
  <si>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</si>
  <si>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</si>
  <si>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</si>
  <si>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</si>
  <si>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</si>
  <si>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</si>
  <si>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</si>
  <si>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</si>
  <si>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</si>
  <si>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</si>
  <si>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</si>
  <si>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</si>
  <si>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</si>
  <si>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</si>
  <si>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</si>
  <si>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</si>
  <si>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</si>
  <si>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</si>
  <si>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</si>
  <si>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</si>
  <si>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</si>
  <si>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</si>
  <si>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</si>
  <si>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</si>
  <si>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</si>
  <si>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</si>
  <si>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</si>
  <si>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</si>
  <si>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</si>
  <si>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</si>
  <si>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</si>
  <si>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</si>
  <si>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</si>
  <si>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</si>
  <si>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</si>
  <si>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</si>
  <si>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</si>
  <si>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</si>
  <si>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</si>
  <si>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</si>
  <si>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</si>
  <si>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</si>
  <si>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</si>
  <si>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</si>
  <si>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</si>
  <si>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</si>
  <si>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</si>
  <si>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</si>
  <si>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</si>
  <si>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</si>
  <si>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</si>
  <si>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</si>
  <si>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</si>
  <si>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</si>
  <si>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</si>
  <si>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</si>
  <si>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</si>
  <si>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</si>
  <si>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</si>
  <si>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</si>
  <si>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</si>
  <si>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</si>
  <si>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</si>
  <si>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</si>
  <si>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</si>
  <si>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</si>
  <si>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</si>
  <si>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</si>
  <si>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</si>
  <si>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</si>
  <si>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</si>
  <si>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</si>
  <si>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</si>
  <si>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</si>
  <si>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</si>
  <si>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</si>
  <si>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</si>
  <si>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</si>
  <si>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</si>
  <si>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</si>
  <si>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</si>
  <si>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</si>
  <si>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</si>
  <si>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</si>
  <si>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</si>
  <si>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</si>
  <si>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</si>
  <si>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</si>
  <si>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</si>
  <si>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</si>
  <si>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</si>
  <si>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</si>
  <si>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</si>
  <si>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</si>
  <si>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</si>
  <si>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</si>
  <si>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</si>
  <si>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</si>
  <si>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</si>
  <si>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</si>
  <si>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</si>
  <si>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</si>
  <si>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</si>
  <si>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</si>
  <si>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</si>
  <si>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</si>
  <si>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</si>
  <si>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</si>
  <si>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</si>
  <si>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</si>
  <si>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</si>
  <si>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</si>
  <si>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</si>
  <si>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</si>
  <si>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</si>
  <si>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</si>
  <si>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</si>
  <si>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</si>
  <si>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</si>
  <si>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</si>
  <si>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</si>
  <si>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</si>
  <si>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</si>
  <si>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</si>
  <si>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</si>
  <si>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</si>
  <si>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</si>
  <si>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</si>
  <si>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</si>
  <si>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</si>
  <si>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</si>
  <si>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</si>
  <si>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</si>
  <si>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</si>
  <si>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</si>
  <si>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</si>
  <si>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</si>
  <si>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</si>
  <si>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</si>
  <si>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</si>
  <si>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</si>
  <si>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</si>
  <si>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</si>
  <si>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</si>
  <si>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</si>
  <si>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</si>
  <si>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</si>
  <si>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</si>
  <si>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</si>
  <si>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</si>
  <si>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</si>
  <si>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</si>
  <si>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</si>
  <si>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</si>
  <si>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</si>
  <si>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</si>
  <si>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</si>
  <si>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</si>
  <si>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</si>
  <si>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</si>
  <si>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</si>
  <si>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</si>
  <si>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</si>
  <si>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</si>
  <si>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</si>
  <si>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</si>
  <si>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</si>
  <si>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</si>
  <si>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</si>
  <si>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</si>
  <si>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</si>
  <si>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</si>
  <si>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</si>
  <si>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</si>
  <si>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</si>
  <si>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</si>
  <si>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</si>
  <si>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</si>
  <si>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</si>
  <si>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</si>
  <si>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</si>
  <si>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</si>
  <si>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</si>
  <si>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</si>
  <si>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</si>
  <si>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</si>
  <si>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</si>
  <si>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</si>
  <si>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</si>
  <si>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</si>
  <si>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</si>
  <si>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</si>
  <si>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</si>
  <si>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</si>
  <si>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</si>
  <si>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</si>
  <si>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</si>
  <si>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</si>
  <si>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</si>
  <si>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</si>
  <si>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</si>
  <si>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</si>
  <si>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</si>
  <si>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</si>
  <si>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</si>
  <si>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</si>
  <si>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</si>
  <si>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</si>
  <si>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</si>
  <si>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</si>
  <si>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</si>
  <si>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</si>
  <si>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</si>
  <si>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</si>
  <si>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</si>
  <si>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</si>
  <si>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</si>
  <si>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</si>
  <si>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</si>
  <si>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</si>
  <si>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</si>
  <si>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</si>
  <si>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</si>
  <si>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</si>
  <si>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</si>
  <si>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</si>
  <si>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</si>
  <si>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</si>
  <si>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</si>
  <si>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</si>
  <si>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</si>
  <si>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</si>
  <si>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</si>
  <si>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</si>
  <si>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</si>
  <si>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</si>
  <si>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</si>
  <si>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</si>
  <si>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</si>
  <si>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</si>
  <si>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</si>
  <si>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</si>
  <si>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</si>
  <si>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</si>
  <si>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</si>
  <si>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</si>
  <si>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</si>
  <si>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</si>
  <si>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</si>
  <si>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</si>
  <si>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</si>
  <si>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</si>
  <si>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</si>
  <si>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</si>
  <si>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</si>
  <si>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</si>
  <si>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</si>
  <si>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</si>
  <si>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</si>
  <si>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</si>
  <si>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</si>
  <si>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</si>
  <si>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</si>
  <si>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</si>
  <si>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</si>
  <si>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</si>
  <si>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</si>
  <si>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</si>
  <si>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</si>
  <si>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</si>
  <si>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</si>
  <si>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</si>
  <si>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</si>
  <si>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</si>
  <si>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</si>
  <si>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</si>
  <si>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</si>
  <si>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</si>
  <si>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</si>
  <si>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</si>
  <si>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</si>
  <si>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</si>
  <si>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</si>
  <si>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</si>
  <si>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</si>
  <si>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</si>
  <si>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</si>
  <si>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</si>
  <si>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</si>
  <si>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</si>
  <si>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</si>
  <si>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</si>
  <si>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</si>
  <si>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</si>
  <si>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</si>
  <si>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</si>
  <si>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</si>
  <si>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</si>
  <si>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</si>
  <si>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</si>
  <si>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</si>
  <si>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</si>
  <si>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</si>
  <si>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</si>
  <si>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</si>
  <si>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</si>
  <si>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</si>
  <si>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</si>
  <si>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</si>
  <si>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</si>
  <si>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</si>
  <si>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</si>
  <si>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</si>
  <si>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</si>
  <si>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</si>
  <si>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</si>
  <si>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</si>
  <si>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</si>
  <si>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</si>
  <si>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</si>
  <si>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</si>
  <si>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</si>
  <si>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</si>
  <si>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</si>
  <si>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</si>
  <si>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</si>
  <si>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</si>
  <si>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</si>
  <si>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</si>
  <si>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</si>
  <si>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</si>
  <si>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</si>
  <si>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</si>
  <si>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</si>
  <si>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</si>
  <si>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</si>
  <si>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</si>
  <si>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</si>
  <si>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</si>
  <si>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</si>
  <si>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</si>
  <si>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</si>
  <si>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</si>
  <si>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</si>
  <si>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</si>
  <si>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</si>
  <si>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</si>
  <si>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</si>
  <si>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</si>
  <si>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</si>
  <si>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</si>
  <si>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</si>
  <si>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</si>
  <si>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</si>
  <si>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</si>
  <si>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</si>
  <si>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</si>
  <si>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</si>
  <si>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</si>
  <si>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</si>
  <si>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</si>
  <si>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</si>
  <si>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</si>
  <si>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</si>
  <si>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</si>
  <si>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</si>
  <si>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</si>
  <si>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</si>
  <si>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</si>
  <si>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</si>
  <si>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</si>
  <si>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</si>
  <si>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</si>
  <si>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</si>
  <si>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</si>
  <si>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</si>
  <si>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</si>
  <si>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</si>
  <si>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</si>
  <si>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</si>
  <si>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</si>
  <si>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</si>
  <si>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</si>
  <si>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</si>
  <si>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</si>
  <si>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</si>
  <si>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</si>
  <si>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</si>
  <si>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</si>
  <si>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</si>
  <si>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</si>
  <si>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</si>
  <si>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</si>
  <si>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</si>
  <si>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</si>
  <si>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</si>
  <si>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</si>
  <si>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</si>
  <si>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</si>
  <si>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</si>
  <si>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</si>
  <si>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</si>
  <si>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</si>
  <si>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</si>
  <si>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</si>
  <si>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</si>
  <si>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</si>
  <si>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</si>
  <si>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</si>
  <si>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</si>
  <si>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</si>
  <si>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</si>
  <si>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</si>
  <si>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</si>
  <si>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</si>
  <si>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</si>
  <si>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</si>
  <si>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</si>
  <si>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</si>
  <si>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</si>
  <si>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</si>
  <si>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</si>
  <si>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</si>
  <si>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</si>
  <si>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</si>
  <si>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</si>
  <si>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</si>
  <si>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</si>
  <si>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</si>
  <si>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</si>
  <si>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</si>
  <si>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</si>
  <si>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</si>
  <si>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</si>
  <si>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</si>
  <si>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</si>
  <si>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</si>
  <si>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</si>
  <si>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</si>
  <si>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</si>
  <si>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</si>
  <si>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</si>
  <si>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</si>
  <si>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</si>
  <si>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</si>
  <si>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</si>
  <si>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</si>
  <si>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</si>
  <si>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</si>
  <si>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</si>
  <si>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</si>
  <si>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</si>
  <si>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</si>
  <si>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</si>
  <si>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</si>
  <si>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</si>
  <si>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</si>
  <si>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</si>
  <si>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</si>
  <si>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</si>
  <si>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</si>
  <si>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</si>
  <si>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</si>
  <si>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</si>
  <si>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</si>
  <si>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</si>
  <si>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</si>
  <si>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</si>
  <si>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</si>
  <si>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</si>
  <si>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</si>
  <si>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</si>
  <si>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</si>
  <si>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</si>
  <si>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</si>
  <si>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</si>
  <si>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</si>
  <si>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</si>
  <si>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</si>
  <si>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</si>
  <si>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</si>
  <si>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</si>
  <si>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</si>
  <si>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</si>
  <si>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</si>
  <si>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</si>
  <si>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</si>
  <si>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</si>
  <si>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</si>
  <si>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</si>
  <si>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</si>
  <si>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</si>
  <si>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</si>
  <si>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</si>
  <si>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</si>
  <si>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</si>
  <si>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</si>
  <si>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</si>
  <si>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</si>
  <si>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</si>
  <si>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</si>
  <si>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</si>
  <si>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</si>
  <si>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</si>
  <si>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</si>
  <si>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</si>
  <si>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</si>
  <si>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</si>
  <si>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</si>
  <si>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</si>
  <si>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</si>
  <si>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</si>
  <si>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</si>
  <si>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</si>
  <si>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</si>
  <si>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</si>
  <si>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</si>
  <si>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</si>
  <si>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</si>
  <si>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</si>
  <si>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</si>
  <si>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</si>
  <si>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</si>
  <si>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</si>
  <si>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</si>
  <si>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</si>
  <si>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</si>
  <si>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</si>
  <si>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</si>
  <si>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</si>
  <si>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</si>
  <si>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</si>
  <si>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</si>
  <si>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</si>
  <si>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</si>
  <si>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</si>
  <si>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</si>
  <si>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</si>
  <si>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</si>
  <si>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</si>
  <si>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</si>
  <si>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</si>
  <si>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</si>
  <si>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</si>
  <si>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</si>
  <si>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</si>
  <si>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</si>
  <si>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</si>
  <si>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</si>
  <si>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</si>
  <si>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</si>
  <si>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</si>
  <si>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</si>
  <si>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</si>
  <si>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</si>
  <si>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</si>
  <si>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</si>
  <si>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</si>
  <si>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</si>
  <si>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</si>
  <si>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</si>
  <si>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</si>
  <si>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</si>
  <si>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</si>
  <si>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</si>
  <si>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</si>
  <si>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</si>
  <si>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</si>
  <si>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</si>
  <si>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</si>
  <si>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</si>
  <si>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</si>
  <si>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</si>
  <si>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</si>
  <si>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</si>
  <si>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</si>
  <si>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</si>
  <si>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</si>
  <si>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</si>
  <si>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</si>
  <si>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</si>
  <si>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</si>
  <si>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</si>
  <si>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</si>
  <si>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</si>
  <si>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</si>
  <si>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</si>
  <si>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</si>
  <si>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</si>
  <si>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</si>
  <si>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</si>
  <si>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</si>
  <si>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</si>
  <si>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</si>
  <si>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</si>
  <si>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</si>
  <si>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</si>
  <si>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</si>
  <si>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</si>
  <si>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</si>
  <si>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</si>
  <si>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</si>
  <si>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</si>
  <si>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</si>
  <si>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</si>
  <si>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</si>
  <si>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</si>
  <si>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</si>
  <si>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</si>
  <si>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</si>
  <si>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</si>
  <si>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</si>
  <si>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</si>
  <si>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</si>
  <si>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</si>
  <si>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</si>
  <si>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</si>
  <si>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</si>
  <si>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</si>
  <si>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</si>
  <si>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</si>
  <si>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</si>
  <si>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</si>
  <si>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</si>
  <si>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</si>
  <si>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</si>
  <si>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</si>
  <si>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</si>
  <si>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</si>
  <si>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</si>
  <si>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</si>
  <si>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</si>
  <si>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</si>
  <si>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</si>
  <si>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</si>
  <si>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</si>
  <si>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</si>
  <si>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</si>
  <si>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</si>
  <si>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</si>
  <si>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</si>
  <si>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</si>
  <si>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</si>
  <si>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</si>
  <si>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</si>
  <si>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</si>
  <si>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</si>
  <si>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</si>
  <si>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</si>
  <si>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</si>
  <si>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</si>
  <si>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</si>
  <si>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</si>
  <si>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</si>
  <si>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</si>
  <si>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</si>
  <si>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</si>
  <si>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</si>
  <si>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</si>
  <si>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</si>
  <si>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</si>
  <si>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</si>
  <si>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</si>
  <si>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</si>
  <si>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</si>
  <si>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</si>
  <si>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</si>
  <si>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</si>
  <si>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</si>
  <si>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</si>
  <si>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</si>
  <si>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</si>
  <si>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</si>
  <si>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</si>
  <si>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</si>
  <si>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</si>
  <si>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</si>
  <si>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</si>
  <si>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</si>
  <si>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</si>
  <si>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</si>
  <si>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</si>
  <si>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</si>
  <si>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</si>
  <si>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</si>
  <si>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</si>
  <si>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</si>
  <si>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</si>
  <si>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</si>
  <si>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</si>
  <si>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</si>
  <si>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</si>
  <si>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</si>
  <si>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</si>
  <si>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</si>
  <si>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</si>
  <si>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</si>
  <si>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</si>
  <si>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</si>
  <si>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</si>
  <si>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</si>
  <si>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</si>
  <si>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</si>
  <si>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</si>
  <si>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</si>
  <si>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</si>
  <si>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</si>
  <si>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</si>
  <si>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</si>
  <si>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</si>
  <si>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</si>
  <si>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</si>
  <si>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</si>
  <si>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</si>
  <si>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</si>
  <si>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</si>
  <si>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</si>
  <si>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</si>
  <si>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</si>
  <si>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</si>
  <si>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</si>
  <si>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</si>
  <si>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</si>
  <si>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</si>
  <si>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</si>
  <si>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</si>
  <si>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</si>
  <si>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</si>
  <si>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</si>
  <si>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</si>
  <si>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</si>
  <si>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</si>
  <si>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</si>
  <si>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</si>
  <si>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</si>
  <si>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</si>
  <si>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</si>
  <si>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</si>
  <si>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</si>
  <si>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</si>
  <si>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</si>
  <si>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</si>
  <si>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</si>
  <si>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</si>
  <si>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</si>
  <si>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</si>
  <si>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</si>
  <si>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</si>
  <si>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</si>
  <si>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</si>
  <si>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</si>
  <si>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</si>
  <si>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</si>
  <si>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</si>
  <si>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</si>
  <si>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</si>
  <si>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</si>
  <si>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</si>
  <si>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</si>
  <si>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</si>
  <si>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</si>
  <si>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</si>
  <si>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</si>
  <si>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</si>
  <si>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</si>
  <si>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</si>
  <si>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</si>
  <si>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</si>
  <si>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</si>
  <si>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</si>
  <si>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</si>
  <si>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</si>
  <si>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</si>
  <si>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</si>
  <si>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</si>
  <si>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</si>
  <si>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</si>
  <si>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</si>
  <si>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</si>
  <si>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</si>
  <si>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</si>
  <si>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</si>
  <si>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</si>
  <si>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</si>
  <si>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</si>
  <si>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</si>
  <si>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</si>
  <si>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</si>
  <si>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</si>
  <si>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</si>
  <si>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</si>
  <si>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</si>
  <si>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</si>
  <si>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</si>
  <si>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</si>
  <si>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</si>
  <si>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</si>
  <si>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</si>
  <si>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</si>
  <si>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</si>
  <si>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</si>
  <si>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</si>
  <si>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</si>
  <si>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</si>
  <si>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</si>
  <si>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</si>
  <si>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</si>
  <si>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</si>
  <si>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</si>
  <si>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</si>
  <si>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</si>
  <si>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</si>
  <si>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</si>
  <si>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</si>
  <si>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</si>
  <si>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</si>
  <si>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</si>
  <si>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</si>
  <si>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</si>
  <si>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</si>
  <si>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</si>
  <si>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</si>
  <si>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</si>
  <si>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</si>
  <si>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</si>
  <si>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</si>
  <si>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</si>
  <si>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</si>
  <si>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</si>
  <si>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</si>
  <si>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</si>
  <si>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</si>
  <si>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</si>
  <si>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</si>
  <si>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</si>
  <si>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</si>
  <si>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</si>
  <si>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</si>
  <si>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</si>
  <si>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</si>
  <si>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</si>
  <si>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</si>
  <si>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</si>
  <si>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</si>
  <si>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</si>
  <si>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</si>
  <si>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</si>
  <si>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</si>
  <si>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</si>
  <si>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</si>
  <si>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</si>
  <si>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</si>
  <si>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</si>
  <si>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</si>
  <si>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</si>
  <si>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</si>
  <si>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</si>
  <si>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</si>
  <si>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</si>
  <si>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</si>
  <si>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</si>
  <si>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</si>
  <si>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</si>
  <si>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</si>
  <si>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</si>
  <si>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</si>
  <si>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</si>
  <si>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</si>
  <si>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</si>
  <si>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</si>
  <si>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</si>
  <si>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</si>
  <si>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</si>
  <si>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</si>
  <si>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</si>
  <si>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</si>
  <si>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</si>
  <si>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</si>
  <si>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</si>
  <si>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</si>
  <si>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</si>
  <si>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</si>
  <si>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</si>
  <si>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</si>
  <si>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</si>
  <si>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</si>
  <si>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</si>
  <si>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</si>
  <si>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</si>
  <si>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</si>
  <si>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</si>
  <si>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</si>
  <si>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</si>
  <si>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</si>
  <si>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</si>
  <si>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</si>
  <si>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</si>
  <si>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</si>
  <si>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</si>
  <si>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</si>
  <si>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</si>
  <si>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</si>
  <si>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</si>
  <si>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</si>
  <si>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</si>
  <si>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</si>
  <si>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</si>
  <si>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</si>
  <si>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</si>
  <si>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</si>
  <si>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</si>
  <si>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</si>
  <si>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</si>
  <si>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</si>
  <si>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</si>
  <si>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</si>
  <si>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</si>
  <si>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</si>
  <si>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</si>
  <si>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</si>
  <si>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</si>
  <si>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</si>
  <si>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</si>
  <si>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</si>
  <si>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</si>
  <si>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</si>
  <si>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</si>
  <si>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</si>
  <si>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</si>
  <si>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</si>
  <si>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</si>
  <si>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</si>
  <si>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</si>
  <si>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</si>
  <si>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</si>
  <si>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</si>
  <si>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</si>
  <si>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</si>
  <si>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</si>
  <si>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</si>
  <si>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</si>
  <si>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</si>
  <si>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</si>
  <si>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</si>
  <si>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</si>
  <si>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</si>
  <si>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</si>
  <si>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</si>
  <si>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</si>
  <si>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</si>
  <si>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</si>
  <si>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</si>
  <si>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</si>
  <si>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</si>
  <si>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</si>
  <si>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</si>
  <si>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</si>
  <si>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</si>
  <si>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</si>
  <si>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</si>
  <si>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</si>
  <si>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</si>
  <si>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</si>
  <si>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</si>
  <si>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</si>
  <si>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</si>
  <si>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</si>
  <si>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</si>
  <si>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</si>
  <si>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</si>
  <si>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</si>
  <si>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</si>
  <si>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</si>
  <si>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</si>
  <si>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</si>
  <si>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</si>
  <si>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</si>
  <si>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</si>
  <si>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</si>
  <si>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</si>
  <si>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</si>
  <si>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</si>
  <si>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</si>
  <si>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</si>
  <si>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</si>
  <si>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</si>
  <si>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</si>
  <si>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</si>
  <si>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</si>
  <si>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</si>
  <si>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</si>
  <si>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</si>
  <si>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</si>
  <si>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</si>
  <si>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</si>
  <si>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</si>
  <si>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</si>
  <si>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</si>
  <si>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</si>
  <si>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</si>
  <si>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</si>
  <si>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</si>
  <si>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</si>
  <si>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</si>
  <si>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</si>
  <si>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</si>
  <si>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</si>
  <si>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</si>
  <si>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</si>
  <si>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</si>
  <si>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</si>
  <si>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</si>
  <si>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</si>
  <si>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</si>
  <si>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</si>
  <si>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</si>
  <si>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</si>
  <si>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</si>
  <si>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</si>
  <si>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</si>
  <si>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</si>
  <si>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</si>
  <si>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</si>
  <si>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</si>
  <si>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</si>
  <si>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</si>
  <si>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</si>
  <si>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</si>
  <si>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</si>
  <si>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</si>
  <si>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</si>
  <si>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</si>
  <si>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</si>
  <si>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</si>
  <si>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</si>
  <si>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</si>
  <si>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</si>
  <si>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</si>
  <si>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</si>
  <si>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</si>
  <si>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</si>
  <si>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</si>
  <si>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</si>
  <si>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</si>
  <si>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</si>
  <si>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</si>
  <si>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</si>
  <si>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</si>
  <si>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</si>
  <si>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</si>
  <si>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</si>
  <si>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</si>
  <si>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</si>
  <si>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</si>
  <si>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</si>
  <si>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</si>
  <si>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</si>
  <si>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</si>
  <si>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</si>
  <si>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</si>
  <si>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</si>
  <si>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</si>
  <si>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</si>
  <si>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</si>
  <si>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</si>
  <si>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</si>
  <si>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</si>
  <si>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</si>
  <si>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</si>
  <si>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</si>
  <si>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</si>
  <si>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</si>
  <si>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</si>
  <si>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</si>
  <si>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</si>
  <si>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</si>
  <si>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</si>
  <si>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</si>
  <si>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</si>
  <si>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</si>
  <si>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</si>
  <si>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</si>
  <si>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</si>
  <si>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</si>
  <si>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</si>
  <si>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</si>
  <si>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</si>
  <si>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</si>
  <si>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</si>
  <si>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</si>
  <si>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</si>
  <si>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</si>
  <si>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</si>
  <si>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</si>
  <si>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</si>
  <si>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</si>
  <si>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</si>
  <si>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</si>
  <si>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</si>
  <si>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</si>
  <si>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</si>
  <si>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</si>
  <si>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</si>
  <si>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</si>
  <si>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</si>
  <si>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</si>
  <si>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</si>
  <si>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</si>
  <si>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</si>
  <si>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</si>
  <si>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</si>
  <si>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</si>
  <si>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</si>
  <si>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</si>
  <si>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</si>
  <si>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</si>
  <si>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</si>
  <si>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</si>
  <si>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</si>
  <si>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</si>
  <si>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</si>
  <si>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</si>
  <si>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</si>
  <si>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</si>
  <si>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</si>
  <si>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</si>
  <si>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</si>
  <si>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</si>
  <si>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</si>
  <si>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</si>
  <si>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</si>
  <si>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</si>
  <si>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</si>
  <si>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</si>
  <si>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</si>
  <si>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</si>
  <si>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</si>
  <si>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</si>
  <si>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</si>
  <si>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</si>
  <si>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</si>
  <si>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</si>
  <si>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</si>
  <si>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</si>
  <si>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</si>
  <si>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</si>
  <si>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</si>
  <si>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</si>
  <si>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</si>
  <si>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</si>
  <si>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</si>
  <si>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</si>
  <si>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</si>
  <si>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</si>
  <si>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</si>
  <si>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</si>
  <si>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</si>
  <si>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</si>
  <si>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</si>
  <si>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</si>
  <si>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</si>
  <si>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</si>
  <si>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</si>
  <si>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</si>
  <si>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</si>
  <si>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</si>
  <si>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</si>
  <si>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</si>
  <si>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</si>
  <si>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</si>
  <si>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</si>
  <si>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</si>
  <si>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</si>
  <si>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</si>
  <si>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</si>
  <si>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</si>
  <si>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</si>
  <si>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</si>
  <si>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</si>
  <si>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</si>
  <si>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</si>
  <si>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</si>
  <si>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</si>
  <si>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</si>
  <si>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</si>
  <si>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</si>
  <si>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</si>
  <si>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</si>
  <si>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</si>
  <si>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</si>
  <si>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</si>
  <si>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</si>
  <si>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</si>
  <si>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</si>
  <si>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</si>
  <si>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</si>
  <si>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</si>
  <si>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</si>
  <si>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</si>
  <si>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</si>
  <si>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</si>
  <si>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</si>
  <si>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</si>
  <si>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</si>
  <si>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</si>
  <si>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</si>
  <si>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</si>
  <si>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</si>
  <si>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</si>
  <si>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</si>
  <si>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</si>
  <si>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</si>
  <si>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</si>
  <si>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</si>
  <si>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</si>
  <si>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</si>
  <si>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</si>
  <si>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</si>
  <si>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</si>
  <si>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</si>
  <si>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</si>
  <si>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</si>
  <si>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</si>
  <si>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</si>
  <si>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</si>
  <si>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</si>
  <si>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</si>
  <si>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</si>
  <si>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</si>
  <si>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</si>
  <si>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</si>
  <si>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</si>
  <si>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</si>
  <si>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</si>
  <si>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</si>
  <si>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</si>
  <si>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</si>
  <si>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</si>
  <si>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</si>
  <si>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</si>
  <si>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</si>
  <si>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</si>
  <si>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</si>
  <si>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</si>
  <si>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</si>
  <si>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</si>
  <si>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</si>
  <si>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</si>
  <si>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</si>
  <si>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</si>
  <si>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</si>
  <si>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</si>
  <si>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</si>
  <si>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</si>
  <si>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</si>
  <si>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</si>
  <si>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</si>
  <si>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</si>
  <si>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</si>
  <si>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</si>
  <si>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</si>
  <si>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</si>
  <si>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</si>
  <si>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</si>
  <si>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</si>
  <si>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</si>
  <si>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</si>
  <si>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</si>
  <si>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</si>
  <si>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</si>
  <si>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</si>
  <si>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</si>
  <si>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</si>
  <si>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</si>
  <si>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</si>
  <si>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</si>
  <si>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</si>
  <si>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</si>
  <si>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</si>
  <si>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</si>
  <si>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</si>
  <si>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</si>
  <si>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</si>
  <si>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</si>
  <si>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</si>
  <si>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</si>
  <si>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</si>
  <si>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</si>
  <si>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</si>
  <si>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</si>
  <si>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</si>
  <si>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</si>
  <si>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</si>
  <si>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</si>
  <si>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</si>
  <si>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</si>
  <si>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</si>
  <si>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</si>
  <si>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</si>
  <si>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</si>
  <si>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</si>
  <si>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</si>
  <si>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</si>
  <si>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</si>
  <si>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</si>
  <si>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</si>
  <si>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</si>
  <si>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</si>
  <si>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</si>
  <si>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</si>
  <si>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</si>
  <si>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</si>
  <si>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</si>
  <si>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</si>
  <si>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</si>
  <si>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</si>
  <si>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</si>
  <si>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</si>
  <si>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</si>
  <si>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</si>
  <si>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</si>
  <si>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</si>
  <si>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</si>
  <si>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</si>
  <si>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</si>
  <si>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</si>
  <si>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</si>
  <si>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</si>
  <si>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</si>
  <si>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</si>
  <si>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</si>
  <si>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</si>
  <si>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</si>
  <si>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</si>
  <si>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</si>
  <si>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</si>
  <si>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</si>
  <si>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</si>
  <si>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</si>
  <si>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</si>
  <si>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</si>
  <si>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</si>
  <si>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</si>
  <si>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</si>
  <si>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</si>
  <si>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</si>
  <si>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</si>
  <si>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</si>
  <si>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</si>
  <si>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</si>
  <si>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</si>
  <si>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</si>
  <si>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</si>
  <si>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</si>
  <si>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</si>
  <si>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</si>
  <si>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</si>
  <si>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</si>
  <si>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</si>
  <si>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</si>
  <si>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</si>
  <si>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</si>
  <si>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</si>
  <si>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</si>
  <si>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</si>
  <si>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</si>
  <si>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</si>
  <si>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</si>
  <si>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</si>
  <si>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</si>
  <si>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</si>
  <si>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</si>
  <si>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</si>
  <si>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</si>
  <si>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</si>
  <si>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</si>
  <si>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</si>
  <si>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</si>
  <si>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</si>
  <si>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</si>
  <si>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</si>
  <si>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</si>
  <si>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</si>
  <si>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</si>
  <si>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</si>
  <si>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</si>
  <si>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</si>
  <si>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</si>
  <si>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</si>
  <si>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</si>
  <si>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</si>
  <si>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</si>
  <si>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</si>
  <si>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</si>
  <si>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</si>
  <si>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</si>
  <si>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</si>
  <si>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</si>
  <si>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</si>
  <si>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</si>
  <si>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</si>
  <si>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</si>
  <si>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</si>
  <si>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</si>
  <si>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</si>
  <si>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</si>
  <si>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</si>
  <si>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</si>
  <si>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</si>
  <si>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</si>
  <si>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</si>
  <si>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</si>
  <si>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</si>
  <si>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</si>
  <si>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</si>
  <si>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</si>
  <si>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</si>
  <si>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</si>
  <si>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</si>
  <si>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</si>
  <si>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</si>
  <si>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</si>
  <si>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</si>
  <si>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</si>
  <si>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</si>
  <si>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</si>
  <si>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</si>
  <si>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</si>
  <si>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</si>
  <si>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</si>
  <si>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</si>
  <si>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</si>
  <si>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</si>
  <si>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</si>
  <si>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</si>
  <si>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</si>
  <si>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</si>
  <si>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</si>
  <si>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</si>
  <si>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</si>
  <si>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</si>
  <si>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</si>
  <si>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</si>
  <si>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</si>
  <si>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</si>
  <si>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</si>
  <si>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</si>
  <si>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</si>
  <si>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</si>
  <si>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</si>
  <si>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</si>
  <si>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</si>
  <si>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</si>
  <si>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</si>
  <si>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</si>
  <si>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</si>
  <si>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</si>
  <si>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</si>
  <si>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</si>
  <si>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</si>
  <si>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</si>
  <si>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</si>
  <si>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</si>
  <si>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</si>
  <si>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</si>
  <si>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</si>
  <si>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</si>
  <si>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</si>
  <si>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</si>
  <si>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</si>
  <si>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</si>
  <si>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</si>
  <si>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</si>
  <si>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</si>
  <si>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</si>
  <si>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</si>
  <si>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</si>
  <si>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</si>
  <si>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</si>
  <si>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</si>
  <si>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</si>
  <si>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</si>
  <si>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</si>
  <si>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</si>
  <si>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</si>
  <si>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</si>
  <si>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</si>
  <si>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</si>
  <si>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</si>
  <si>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</si>
  <si>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</si>
  <si>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</si>
  <si>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</si>
  <si>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</si>
  <si>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</si>
  <si>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</si>
  <si>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</si>
  <si>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</si>
  <si>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</si>
  <si>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</si>
  <si>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</si>
  <si>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</si>
  <si>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</si>
  <si>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</si>
  <si>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</si>
  <si>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</si>
  <si>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</si>
  <si>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</si>
  <si>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</si>
  <si>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</si>
  <si>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</si>
  <si>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</si>
  <si>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</si>
  <si>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</si>
  <si>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</si>
  <si>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</si>
  <si>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</si>
  <si>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</si>
  <si>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</si>
  <si>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</si>
  <si>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</si>
  <si>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</si>
  <si>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</si>
  <si>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</si>
  <si>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</si>
  <si>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</si>
  <si>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</si>
  <si>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</si>
  <si>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</si>
  <si>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</si>
  <si>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</si>
  <si>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</si>
  <si>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</si>
  <si>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</si>
  <si>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</si>
  <si>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</si>
  <si>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</si>
  <si>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</si>
  <si>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</si>
  <si>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</si>
  <si>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</si>
  <si>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</si>
  <si>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</si>
  <si>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</si>
  <si>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</si>
  <si>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</si>
  <si>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</si>
  <si>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</si>
  <si>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</si>
  <si>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</si>
  <si>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</si>
  <si>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</si>
  <si>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</si>
  <si>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</si>
  <si>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</si>
  <si>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</si>
  <si>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</si>
  <si>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</si>
  <si>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</si>
  <si>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</si>
  <si>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</si>
  <si>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</si>
  <si>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</si>
  <si>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</si>
  <si>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</si>
  <si>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</si>
  <si>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</si>
  <si>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</si>
  <si>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</si>
  <si>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</si>
  <si>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</si>
  <si>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</si>
  <si>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</si>
  <si>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</si>
  <si>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</si>
  <si>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</si>
  <si>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</si>
  <si>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</si>
  <si>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</si>
  <si>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</si>
  <si>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</si>
  <si>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</si>
  <si>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</si>
  <si>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</si>
  <si>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</si>
  <si>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</si>
  <si>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</si>
  <si>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</si>
  <si>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</si>
  <si>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</si>
  <si>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</si>
  <si>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</si>
  <si>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</si>
  <si>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</si>
  <si>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</si>
  <si>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</si>
  <si>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</si>
  <si>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</si>
  <si>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</si>
  <si>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</si>
  <si>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</si>
  <si>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</si>
  <si>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</si>
  <si>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</si>
  <si>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</si>
  <si>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</si>
  <si>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</si>
  <si>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</si>
  <si>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</si>
  <si>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</si>
  <si>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</si>
  <si>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</si>
  <si>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</si>
  <si>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</si>
  <si>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</si>
  <si>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</si>
  <si>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</si>
  <si>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</si>
  <si>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</si>
  <si>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</si>
  <si>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</si>
  <si>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</si>
  <si>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</si>
  <si>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</si>
  <si>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</si>
  <si>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</si>
  <si>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</si>
  <si>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</si>
  <si>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</si>
  <si>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</si>
  <si>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</si>
  <si>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</si>
  <si>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</si>
  <si>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</si>
  <si>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</si>
  <si>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</si>
  <si>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</si>
  <si>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</si>
  <si>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</si>
  <si>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</si>
  <si>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</si>
  <si>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</si>
  <si>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</si>
  <si>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</si>
  <si>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</si>
  <si>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</si>
  <si>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</si>
  <si>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</si>
  <si>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</si>
  <si>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</si>
  <si>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</si>
  <si>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</si>
  <si>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</si>
  <si>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</si>
  <si>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</si>
  <si>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</si>
  <si>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</si>
  <si>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</si>
  <si>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</si>
  <si>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</si>
  <si>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</si>
  <si>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</si>
  <si>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</si>
  <si>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</si>
  <si>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</si>
  <si>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</si>
  <si>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</si>
  <si>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</si>
  <si>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</si>
  <si>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</si>
  <si>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</si>
  <si>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</si>
  <si>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</si>
  <si>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</si>
  <si>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</si>
  <si>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</si>
  <si>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</si>
  <si>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</si>
  <si>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</si>
  <si>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</si>
  <si>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</si>
  <si>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</si>
  <si>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</si>
  <si>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</si>
  <si>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</si>
  <si>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</si>
  <si>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</si>
  <si>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</si>
  <si>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</si>
  <si>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</si>
  <si>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</si>
  <si>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</si>
  <si>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</si>
  <si>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</si>
  <si>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</si>
  <si>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</si>
  <si>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</si>
  <si>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</si>
  <si>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</si>
  <si>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</si>
  <si>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</si>
  <si>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</si>
  <si>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</si>
  <si>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</si>
  <si>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</si>
  <si>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</si>
  <si>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</si>
  <si>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</si>
  <si>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</si>
  <si>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</si>
  <si>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</si>
  <si>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</si>
  <si>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</si>
  <si>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</si>
  <si>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</si>
  <si>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</si>
  <si>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</si>
  <si>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</si>
  <si>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</si>
  <si>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</si>
  <si>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</si>
  <si>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</si>
  <si>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</si>
  <si>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</si>
  <si>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</si>
  <si>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</si>
  <si>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</si>
  <si>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</si>
  <si>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</si>
  <si>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</si>
  <si>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</si>
  <si>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</si>
  <si>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</si>
  <si>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</si>
  <si>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</si>
  <si>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</si>
  <si>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</si>
  <si>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</si>
  <si>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</si>
  <si>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</si>
  <si>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</si>
  <si>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</si>
  <si>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</si>
  <si>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</si>
  <si>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</si>
  <si>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</si>
  <si>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</si>
  <si>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</si>
  <si>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</si>
  <si>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</si>
  <si>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</si>
  <si>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</si>
  <si>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</si>
  <si>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</si>
  <si>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</si>
  <si>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</si>
  <si>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</si>
  <si>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</si>
  <si>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</si>
  <si>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</si>
  <si>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</si>
  <si>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</si>
  <si>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</si>
  <si>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</si>
  <si>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</si>
  <si>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</si>
  <si>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</si>
  <si>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</si>
  <si>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</si>
  <si>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</si>
  <si>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</si>
  <si>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</si>
  <si>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</si>
  <si>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</si>
  <si>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</si>
  <si>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</si>
  <si>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</si>
  <si>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</si>
  <si>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</si>
  <si>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</si>
  <si>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</si>
  <si>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</si>
  <si>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</si>
  <si>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</si>
  <si>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</si>
  <si>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</si>
  <si>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</si>
  <si>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</si>
  <si>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</si>
  <si>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</si>
  <si>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</si>
  <si>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</si>
  <si>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</si>
  <si>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</si>
  <si>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</si>
  <si>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</si>
  <si>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</si>
  <si>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</si>
  <si>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</si>
  <si>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</si>
  <si>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</si>
  <si>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</si>
  <si>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</si>
  <si>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</si>
  <si>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</si>
  <si>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</si>
  <si>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</si>
  <si>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</si>
  <si>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</si>
  <si>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</si>
  <si>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</si>
  <si>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</si>
  <si>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</si>
  <si>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</si>
  <si>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</si>
  <si>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</si>
  <si>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</si>
  <si>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</si>
  <si>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</si>
  <si>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</si>
  <si>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</si>
  <si>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</si>
  <si>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</si>
  <si>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</si>
  <si>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</si>
  <si>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</si>
  <si>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</si>
  <si>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</si>
  <si>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</si>
  <si>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</si>
  <si>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</si>
  <si>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</si>
  <si>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</si>
  <si>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</si>
  <si>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</si>
  <si>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</si>
  <si>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</si>
  <si>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</si>
  <si>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</si>
  <si>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</si>
  <si>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</si>
  <si>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</si>
  <si>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</si>
  <si>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</si>
  <si>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</si>
  <si>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</si>
  <si>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</si>
  <si>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</si>
  <si>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</si>
  <si>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</si>
  <si>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</si>
  <si>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</si>
  <si>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</si>
  <si>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</si>
  <si>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</si>
  <si>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</si>
  <si>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</si>
  <si>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</si>
  <si>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</si>
  <si>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</si>
  <si>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</si>
  <si>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</si>
  <si>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</si>
  <si>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</si>
  <si>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</si>
  <si>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</si>
  <si>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</si>
  <si>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</si>
  <si>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</si>
  <si>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</si>
  <si>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</si>
  <si>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</si>
  <si>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</si>
  <si>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</si>
  <si>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</si>
  <si>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</si>
  <si>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</si>
  <si>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</si>
  <si>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</si>
  <si>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</si>
  <si>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</si>
  <si>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</si>
  <si>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</si>
  <si>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</si>
  <si>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</si>
  <si>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</si>
  <si>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</si>
  <si>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</si>
  <si>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</si>
  <si>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</si>
  <si>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</si>
  <si>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</si>
  <si>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</si>
  <si>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</si>
  <si>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</si>
  <si>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</si>
  <si>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</si>
  <si>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</si>
  <si>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</si>
  <si>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</si>
  <si>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</si>
  <si>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</si>
  <si>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</si>
  <si>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</si>
  <si>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</si>
  <si>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</si>
  <si>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</si>
  <si>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</si>
  <si>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</si>
  <si>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</si>
  <si>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</si>
  <si>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</si>
  <si>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</si>
  <si>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</si>
  <si>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</si>
  <si>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</si>
  <si>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</si>
  <si>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</si>
  <si>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</si>
  <si>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</si>
  <si>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</si>
  <si>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</si>
  <si>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</si>
  <si>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</si>
  <si>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</si>
  <si>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</si>
  <si>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</si>
  <si>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</si>
  <si>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</si>
  <si>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</si>
  <si>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</si>
  <si>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</si>
  <si>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</si>
  <si>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</si>
  <si>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</si>
  <si>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</si>
  <si>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</si>
  <si>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</si>
  <si>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</si>
  <si>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</si>
  <si>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</si>
  <si>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</si>
  <si>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</si>
  <si>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</si>
  <si>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</si>
  <si>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</si>
  <si>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</si>
  <si>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</si>
  <si>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</si>
  <si>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</si>
  <si>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</si>
  <si>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</si>
  <si>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</si>
  <si>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</si>
  <si>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</si>
  <si>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</si>
  <si>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</si>
  <si>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</si>
  <si>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</si>
  <si>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</si>
  <si>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</si>
  <si>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</si>
  <si>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</si>
  <si>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</si>
  <si>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</si>
  <si>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</si>
  <si>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</si>
  <si>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</si>
  <si>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</si>
  <si>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</si>
  <si>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</si>
  <si>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</si>
  <si>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</si>
  <si>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</si>
  <si>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</si>
  <si>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</si>
  <si>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</si>
  <si>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</si>
  <si>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</si>
  <si>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</si>
  <si>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</si>
  <si>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</si>
  <si>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</si>
  <si>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</si>
  <si>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</si>
  <si>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</si>
  <si>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</si>
  <si>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</si>
  <si>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</si>
  <si>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</si>
  <si>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</si>
  <si>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</si>
  <si>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</si>
  <si>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</si>
  <si>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</si>
  <si>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</si>
  <si>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</si>
  <si>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</si>
  <si>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</si>
  <si>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</si>
  <si>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</si>
  <si>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</si>
  <si>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</si>
  <si>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</si>
  <si>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</si>
  <si>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</si>
  <si>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</si>
  <si>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</si>
  <si>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</si>
  <si>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</si>
  <si>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</si>
  <si>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</si>
  <si>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</si>
  <si>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</si>
  <si>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</si>
  <si>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</si>
  <si>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</si>
  <si>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</si>
  <si>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</si>
  <si>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</si>
  <si>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</si>
  <si>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</si>
  <si>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</si>
  <si>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</si>
  <si>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</si>
  <si>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</si>
  <si>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</si>
  <si>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</si>
  <si>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</si>
  <si>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</si>
  <si>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</si>
  <si>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</si>
  <si>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</si>
  <si>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</si>
  <si>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</si>
  <si>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</si>
  <si>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</si>
  <si>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</si>
  <si>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</si>
  <si>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</si>
  <si>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</si>
  <si>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</si>
  <si>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</si>
  <si>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</si>
  <si>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</si>
  <si>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</si>
  <si>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</si>
  <si>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</si>
  <si>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</si>
  <si>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</si>
  <si>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</si>
  <si>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</si>
  <si>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</si>
  <si>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</si>
  <si>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</si>
  <si>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</si>
  <si>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</si>
  <si>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</si>
  <si>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</si>
  <si>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</si>
  <si>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</si>
  <si>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</si>
  <si>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</si>
  <si>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</si>
  <si>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</si>
  <si>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</si>
  <si>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</si>
  <si>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</si>
  <si>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</si>
  <si>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</si>
  <si>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</si>
  <si>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</si>
  <si>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</si>
  <si>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</si>
  <si>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</si>
  <si>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</si>
  <si>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</si>
  <si>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</si>
  <si>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</si>
  <si>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</si>
  <si>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</si>
  <si>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</si>
  <si>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</si>
  <si>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</si>
  <si>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</si>
  <si>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</si>
  <si>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</si>
  <si>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</si>
  <si>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</si>
  <si>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</si>
  <si>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</si>
  <si>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</si>
  <si>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</si>
  <si>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</si>
  <si>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</si>
  <si>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</si>
  <si>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</si>
  <si>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</si>
  <si>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</si>
  <si>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</si>
  <si>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</si>
  <si>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</si>
  <si>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</si>
  <si>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</si>
  <si>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</si>
  <si>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</si>
  <si>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</si>
  <si>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</si>
  <si>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</si>
  <si>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</si>
  <si>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</si>
  <si>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</si>
  <si>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</si>
  <si>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</si>
  <si>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</si>
  <si>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</si>
  <si>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</si>
  <si>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</si>
  <si>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</si>
  <si>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</si>
  <si>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</si>
  <si>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</si>
  <si>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</si>
  <si>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</si>
  <si>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</si>
  <si>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</si>
  <si>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</si>
  <si>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</si>
  <si>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</si>
  <si>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</si>
  <si>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</si>
  <si>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</si>
  <si>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</si>
  <si>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</si>
  <si>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</si>
  <si>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</si>
  <si>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</si>
  <si>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</si>
  <si>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</si>
  <si>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</si>
  <si>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</si>
  <si>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</si>
  <si>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</si>
  <si>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</si>
  <si>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</si>
  <si>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</si>
  <si>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</si>
  <si>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</si>
  <si>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</si>
  <si>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</si>
  <si>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</si>
  <si>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</si>
  <si>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</si>
  <si>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</si>
  <si>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</si>
  <si>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</si>
  <si>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</si>
  <si>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</si>
  <si>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</si>
  <si>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</si>
  <si>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</si>
  <si>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</si>
  <si>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</si>
  <si>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</si>
  <si>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</si>
  <si>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</si>
  <si>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</si>
  <si>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</si>
  <si>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</si>
  <si>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</si>
  <si>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</si>
  <si>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</si>
  <si>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</si>
  <si>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</si>
  <si>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</si>
  <si>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</si>
  <si>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</si>
  <si>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</si>
  <si>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</si>
  <si>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</si>
  <si>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</si>
  <si>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</si>
  <si>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</si>
  <si>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</si>
  <si>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</si>
  <si>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</si>
  <si>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</si>
  <si>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</si>
  <si>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</si>
  <si>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</si>
  <si>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</si>
  <si>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</si>
  <si>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</si>
  <si>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</si>
  <si>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</si>
  <si>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</si>
  <si>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</si>
  <si>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</si>
  <si>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</si>
  <si>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</si>
  <si>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</si>
  <si>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</si>
  <si>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</si>
  <si>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</si>
  <si>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</si>
  <si>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</si>
  <si>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</si>
  <si>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</si>
  <si>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</si>
  <si>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</si>
  <si>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</si>
  <si>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</si>
  <si>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</si>
  <si>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</si>
  <si>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</si>
  <si>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</si>
  <si>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</si>
  <si>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</si>
  <si>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</si>
  <si>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</si>
  <si>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</si>
  <si>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</si>
  <si>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</si>
  <si>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</si>
  <si>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</si>
  <si>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</si>
  <si>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</si>
  <si>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</si>
  <si>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</si>
  <si>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</si>
  <si>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</si>
  <si>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</si>
  <si>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</si>
  <si>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</si>
  <si>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</si>
  <si>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</si>
  <si>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</si>
  <si>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</si>
  <si>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</si>
  <si>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</si>
  <si>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</si>
  <si>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</si>
  <si>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</si>
  <si>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</si>
  <si>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</si>
  <si>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</si>
  <si>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</si>
  <si>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</si>
  <si>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</si>
  <si>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</si>
  <si>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</si>
  <si>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</si>
  <si>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</si>
  <si>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</si>
  <si>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</si>
  <si>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</si>
  <si>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</si>
  <si>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</si>
  <si>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</si>
  <si>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</si>
  <si>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</si>
  <si>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</si>
  <si>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</si>
  <si>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</si>
  <si>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</si>
  <si>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</si>
  <si>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</si>
  <si>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</si>
  <si>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</si>
  <si>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</si>
  <si>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</si>
  <si>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</si>
  <si>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</si>
  <si>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</si>
  <si>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</si>
  <si>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</si>
  <si>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</si>
  <si>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</si>
  <si>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</si>
  <si>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</si>
  <si>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</si>
  <si>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</si>
  <si>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</si>
  <si>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</si>
  <si>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</si>
  <si>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</si>
  <si>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</si>
  <si>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</si>
  <si>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</si>
  <si>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</si>
  <si>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</si>
  <si>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</si>
  <si>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</si>
  <si>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</si>
  <si>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</si>
  <si>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</si>
  <si>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</si>
  <si>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</si>
  <si>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</si>
  <si>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</si>
  <si>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</si>
  <si>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</si>
  <si>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</si>
  <si>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</si>
  <si>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</si>
  <si>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</si>
  <si>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</si>
  <si>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</si>
  <si>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</si>
  <si>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</si>
  <si>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</si>
  <si>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</si>
  <si>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</si>
  <si>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</si>
  <si>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</si>
  <si>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</si>
  <si>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</si>
  <si>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</si>
  <si>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</si>
  <si>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</si>
  <si>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</si>
  <si>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</si>
  <si>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</si>
  <si>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</si>
  <si>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</si>
  <si>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</si>
  <si>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</si>
  <si>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</si>
  <si>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</si>
  <si>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</si>
  <si>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</si>
  <si>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</si>
  <si>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</si>
  <si>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</si>
  <si>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</si>
  <si>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</si>
  <si>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</si>
  <si>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</si>
  <si>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</si>
  <si>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</si>
  <si>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</si>
  <si>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</si>
  <si>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</si>
  <si>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</si>
  <si>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</si>
  <si>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</si>
  <si>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</si>
  <si>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</si>
  <si>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</si>
  <si>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</si>
  <si>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</si>
  <si>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</si>
  <si>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</si>
  <si>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</si>
  <si>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</si>
  <si>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</si>
  <si>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</si>
  <si>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</si>
  <si>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</si>
  <si>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</si>
  <si>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</si>
  <si>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</si>
  <si>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</si>
  <si>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</si>
  <si>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</si>
  <si>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</si>
  <si>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</si>
  <si>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</si>
  <si>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</si>
  <si>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</si>
  <si>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</si>
  <si>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</si>
  <si>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</si>
  <si>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</si>
  <si>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</si>
  <si>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</si>
  <si>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</si>
  <si>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</si>
  <si>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</si>
  <si>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</si>
  <si>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</si>
  <si>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</si>
  <si>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</si>
  <si>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</si>
  <si>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</si>
  <si>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</si>
  <si>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</si>
  <si>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</si>
  <si>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</si>
  <si>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</si>
  <si>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</si>
  <si>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</si>
  <si>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</si>
  <si>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</si>
  <si>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</si>
  <si>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</si>
  <si>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</si>
  <si>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</si>
  <si>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</si>
  <si>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</si>
  <si>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</si>
  <si>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</si>
  <si>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</si>
  <si>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</si>
  <si>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</si>
  <si>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</si>
  <si>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</si>
  <si>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</si>
  <si>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</si>
  <si>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</si>
  <si>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</si>
  <si>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</si>
  <si>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</si>
  <si>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</si>
  <si>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</si>
  <si>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</si>
  <si>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</si>
  <si>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</si>
  <si>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</si>
  <si>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</si>
  <si>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</si>
  <si>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</si>
  <si>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</si>
  <si>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</si>
  <si>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</si>
  <si>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</si>
  <si>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</si>
  <si>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</si>
  <si>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</si>
  <si>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</si>
  <si>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</si>
  <si>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</si>
  <si>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</si>
  <si>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</si>
  <si>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</si>
  <si>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</si>
  <si>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</si>
  <si>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</si>
  <si>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</si>
  <si>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</si>
  <si>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</si>
  <si>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</si>
  <si>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</si>
  <si>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</si>
  <si>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</si>
  <si>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</si>
  <si>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</si>
  <si>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</si>
  <si>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</si>
  <si>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</si>
  <si>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</si>
  <si>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</si>
  <si>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</si>
  <si>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</si>
  <si>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</si>
  <si>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</si>
  <si>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</si>
  <si>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</si>
  <si>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</si>
  <si>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</si>
  <si>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</si>
  <si>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</si>
  <si>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</si>
  <si>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</si>
  <si>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</si>
  <si>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</si>
  <si>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</si>
  <si>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</si>
  <si>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</si>
  <si>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</si>
  <si>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</si>
  <si>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</si>
  <si>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</si>
  <si>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</si>
  <si>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</si>
  <si>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</si>
  <si>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</si>
  <si>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</si>
  <si>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</si>
  <si>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</si>
  <si>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</si>
  <si>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</si>
  <si>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</si>
  <si>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</si>
  <si>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</si>
  <si>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</si>
  <si>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</si>
  <si>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</si>
  <si>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</si>
  <si>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</si>
  <si>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</si>
  <si>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</si>
  <si>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</si>
  <si>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</si>
  <si>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</si>
  <si>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</si>
  <si>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</si>
  <si>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</si>
  <si>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</si>
  <si>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</si>
  <si>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</si>
  <si>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</si>
  <si>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</si>
  <si>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</si>
  <si>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</si>
  <si>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</si>
  <si>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</si>
  <si>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</si>
  <si>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</si>
  <si>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</si>
  <si>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</si>
  <si>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</si>
  <si>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</si>
  <si>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</si>
  <si>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</si>
  <si>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</si>
  <si>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</si>
  <si>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</si>
  <si>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</si>
  <si>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</si>
  <si>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</si>
  <si>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</si>
  <si>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</si>
  <si>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</si>
  <si>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</si>
  <si>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</si>
  <si>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</si>
  <si>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</si>
  <si>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</si>
  <si>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</si>
  <si>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</si>
  <si>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</si>
  <si>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</si>
  <si>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</si>
  <si>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</si>
  <si>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</si>
  <si>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</si>
  <si>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</si>
  <si>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</si>
  <si>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</si>
  <si>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</si>
  <si>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</si>
  <si>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</si>
  <si>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</si>
  <si>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</si>
  <si>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</si>
  <si>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</si>
  <si>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</si>
  <si>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</si>
  <si>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</si>
  <si>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</si>
  <si>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</si>
  <si>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</si>
  <si>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</si>
  <si>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</si>
  <si>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</si>
  <si>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</si>
  <si>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</si>
  <si>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</si>
  <si>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</si>
  <si>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</si>
  <si>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</si>
  <si>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</si>
  <si>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</si>
  <si>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</si>
  <si>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</si>
  <si>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</si>
  <si>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</si>
  <si>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</si>
  <si>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</si>
  <si>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</si>
  <si>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</si>
  <si>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</si>
  <si>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</si>
  <si>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</si>
  <si>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</si>
  <si>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</si>
  <si>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</si>
  <si>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</si>
  <si>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</si>
  <si>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</si>
  <si>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</si>
  <si>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</si>
  <si>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</si>
  <si>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</si>
  <si>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</si>
  <si>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</si>
  <si>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</si>
  <si>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</si>
  <si>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</si>
  <si>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</si>
  <si>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</si>
  <si>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</si>
  <si>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</si>
  <si>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</si>
  <si>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</si>
  <si>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</si>
  <si>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</si>
  <si>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</si>
  <si>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</si>
  <si>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</si>
  <si>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</si>
  <si>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</si>
  <si>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</si>
  <si>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</si>
  <si>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</si>
  <si>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</si>
  <si>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</si>
  <si>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</si>
  <si>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</si>
  <si>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</si>
  <si>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</si>
  <si>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</si>
  <si>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</si>
  <si>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</si>
  <si>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</si>
  <si>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</si>
  <si>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</si>
  <si>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</si>
  <si>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</si>
  <si>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</si>
  <si>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</si>
  <si>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</si>
  <si>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</si>
  <si>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</si>
  <si>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</si>
  <si>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</si>
  <si>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</si>
  <si>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</si>
  <si>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</si>
  <si>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</si>
  <si>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</si>
  <si>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</si>
  <si>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</si>
  <si>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</si>
  <si>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</si>
  <si>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</si>
  <si>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</si>
  <si>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</si>
  <si>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</si>
  <si>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</si>
  <si>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</si>
  <si>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</si>
  <si>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</si>
  <si>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</si>
  <si>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</si>
  <si>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</si>
  <si>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</si>
  <si>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</si>
  <si>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</si>
  <si>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</si>
  <si>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</si>
  <si>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</si>
  <si>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</si>
  <si>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</si>
  <si>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</si>
  <si>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</si>
  <si>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</si>
  <si>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</si>
  <si>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</si>
  <si>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</si>
  <si>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</si>
  <si>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</si>
  <si>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</si>
  <si>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</si>
  <si>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</si>
  <si>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</si>
  <si>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</si>
  <si>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</si>
  <si>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</si>
  <si>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</si>
  <si>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</si>
  <si>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</si>
  <si>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</si>
  <si>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</si>
  <si>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</si>
  <si>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</si>
  <si>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</si>
  <si>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</si>
  <si>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</si>
  <si>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</si>
  <si>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</si>
  <si>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</si>
  <si>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</si>
  <si>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</si>
  <si>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</si>
  <si>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</si>
  <si>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</si>
  <si>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</si>
  <si>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</si>
  <si>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</si>
  <si>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</si>
  <si>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</si>
  <si>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</si>
  <si>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</si>
  <si>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</si>
  <si>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</si>
  <si>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</si>
  <si>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</si>
  <si>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</si>
  <si>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</si>
  <si>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</si>
  <si>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</si>
  <si>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</si>
  <si>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</si>
  <si>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</si>
  <si>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</si>
  <si>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</si>
  <si>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</si>
  <si>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</si>
  <si>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</si>
  <si>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</si>
  <si>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</si>
  <si>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</si>
  <si>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</si>
  <si>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</si>
  <si>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</si>
  <si>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</si>
  <si>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</si>
  <si>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</si>
  <si>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</si>
  <si>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</si>
  <si>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</si>
  <si>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</si>
  <si>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</si>
  <si>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</si>
  <si>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</si>
  <si>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</si>
  <si>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</si>
  <si>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</si>
  <si>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</si>
  <si>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</si>
  <si>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</si>
  <si>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</si>
  <si>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</si>
  <si>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</si>
  <si>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</si>
  <si>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</si>
  <si>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</si>
  <si>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</si>
  <si>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</si>
  <si>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</si>
  <si>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</si>
  <si>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</si>
  <si>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</si>
  <si>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</si>
  <si>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</si>
  <si>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</si>
  <si>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</si>
  <si>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</si>
  <si>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</si>
  <si>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</si>
  <si>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</si>
  <si>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</si>
  <si>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</si>
  <si>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</si>
  <si>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</si>
  <si>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</si>
  <si>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</si>
  <si>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</si>
  <si>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</si>
  <si>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</si>
  <si>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</si>
  <si>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</si>
  <si>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</si>
  <si>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</si>
  <si>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</si>
  <si>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</si>
  <si>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</si>
  <si>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</si>
  <si>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</si>
  <si>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</si>
  <si>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</si>
  <si>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</si>
  <si>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</si>
  <si>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</si>
  <si>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</si>
  <si>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</si>
  <si>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</si>
  <si>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</si>
  <si>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</si>
  <si>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</si>
  <si>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</si>
  <si>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</si>
  <si>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</si>
  <si>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</si>
  <si>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</si>
  <si>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</si>
  <si>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</si>
  <si>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</si>
  <si>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</si>
  <si>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</si>
  <si>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</si>
  <si>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</si>
  <si>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</si>
  <si>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</si>
  <si>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</si>
  <si>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</si>
  <si>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</si>
  <si>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</si>
  <si>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</si>
  <si>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</si>
  <si>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</si>
  <si>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</si>
  <si>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</si>
  <si>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</si>
  <si>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</si>
  <si>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</si>
  <si>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</si>
  <si>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</si>
  <si>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</si>
  <si>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</si>
  <si>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</si>
  <si>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</si>
  <si>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</si>
  <si>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</si>
  <si>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</si>
  <si>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</si>
  <si>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</si>
  <si>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</si>
  <si>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</si>
  <si>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</si>
  <si>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</si>
  <si>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</si>
  <si>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</si>
  <si>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</si>
  <si>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</si>
  <si>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</si>
  <si>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</si>
  <si>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</si>
  <si>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</si>
  <si>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</si>
  <si>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</si>
  <si>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</si>
  <si>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</si>
  <si>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</si>
  <si>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</si>
  <si>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</si>
  <si>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</si>
  <si>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</si>
  <si>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</si>
  <si>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</si>
  <si>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</si>
  <si>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</si>
  <si>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</si>
  <si>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</si>
  <si>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</si>
  <si>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</si>
  <si>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</si>
  <si>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</si>
  <si>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</si>
  <si>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</si>
  <si>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</si>
  <si>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</si>
  <si>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</si>
  <si>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</si>
  <si>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</si>
  <si>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</si>
  <si>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</si>
  <si>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</si>
  <si>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</si>
  <si>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</si>
  <si>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</si>
  <si>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</si>
  <si>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</si>
  <si>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</si>
  <si>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</si>
  <si>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</si>
  <si>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</si>
  <si>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</si>
  <si>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</si>
  <si>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</si>
  <si>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</si>
  <si>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</si>
  <si>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</si>
  <si>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</si>
  <si>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</si>
  <si>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</si>
  <si>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</si>
  <si>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</si>
  <si>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</si>
  <si>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</si>
  <si>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</si>
  <si>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</si>
  <si>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</si>
  <si>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</si>
  <si>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</si>
  <si>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</si>
  <si>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</si>
  <si>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</si>
  <si>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</si>
  <si>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</si>
  <si>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</si>
  <si>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</si>
  <si>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</si>
  <si>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</si>
  <si>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</si>
  <si>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</si>
  <si>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</si>
  <si>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</si>
  <si>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</si>
  <si>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</si>
  <si>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</si>
  <si>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</si>
  <si>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</si>
  <si>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</si>
  <si>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</si>
  <si>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</si>
  <si>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</si>
  <si>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</si>
  <si>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</si>
  <si>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</si>
  <si>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</si>
  <si>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</si>
  <si>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</si>
  <si>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</si>
  <si>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</si>
  <si>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</si>
  <si>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</si>
  <si>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</si>
  <si>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</si>
  <si>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</si>
  <si>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</si>
  <si>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</si>
  <si>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</si>
  <si>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</si>
  <si>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</si>
  <si>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</si>
  <si>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</si>
  <si>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</si>
  <si>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</si>
  <si>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</si>
  <si>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</si>
  <si>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</si>
  <si>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</si>
  <si>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</si>
  <si>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</si>
  <si>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</si>
  <si>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</si>
  <si>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</si>
  <si>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</si>
  <si>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</si>
  <si>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</si>
  <si>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</si>
  <si>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</si>
  <si>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</si>
  <si>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</si>
  <si>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</si>
  <si>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</si>
  <si>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</si>
  <si>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</si>
  <si>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</si>
  <si>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</si>
  <si>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</si>
  <si>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</si>
  <si>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</si>
  <si>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</si>
  <si>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</si>
  <si>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</si>
  <si>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</si>
  <si>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</si>
  <si>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</si>
  <si>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</si>
  <si>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</si>
  <si>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</si>
  <si>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</si>
  <si>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</si>
  <si>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</si>
  <si>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</si>
  <si>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</si>
  <si>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</si>
  <si>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</si>
  <si>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</si>
  <si>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</si>
  <si>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</si>
  <si>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</si>
  <si>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</si>
  <si>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</si>
  <si>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</si>
  <si>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</si>
  <si>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</si>
  <si>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</si>
  <si>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</si>
  <si>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</si>
  <si>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</si>
  <si>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</si>
  <si>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</si>
  <si>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</si>
  <si>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</si>
  <si>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</si>
  <si>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</si>
  <si>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</si>
  <si>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</si>
  <si>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</si>
  <si>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</si>
  <si>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</si>
  <si>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</si>
  <si>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</si>
  <si>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</si>
  <si>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</si>
  <si>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</si>
  <si>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</si>
  <si>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</si>
  <si>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</si>
  <si>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</si>
  <si>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</si>
  <si>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</si>
  <si>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</si>
  <si>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</si>
  <si>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</si>
  <si>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</si>
  <si>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</si>
  <si>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</si>
  <si>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</si>
  <si>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</si>
  <si>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</si>
  <si>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</si>
  <si>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</si>
  <si>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</si>
  <si>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</si>
  <si>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</si>
  <si>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</si>
  <si>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</si>
  <si>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</si>
  <si>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</si>
  <si>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</si>
  <si>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</si>
  <si>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</si>
  <si>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</si>
  <si>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</si>
  <si>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</si>
  <si>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</si>
  <si>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</si>
  <si>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</si>
  <si>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</si>
  <si>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</si>
  <si>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</si>
  <si>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</si>
  <si>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</si>
  <si>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</si>
  <si>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</si>
  <si>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</si>
  <si>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</si>
  <si>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</si>
  <si>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</si>
  <si>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</si>
  <si>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</si>
  <si>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</si>
  <si>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</si>
  <si>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</si>
  <si>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</si>
  <si>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</si>
  <si>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</si>
  <si>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</si>
  <si>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</si>
  <si>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</si>
  <si>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</si>
  <si>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</si>
  <si>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</si>
  <si>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</si>
  <si>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</si>
  <si>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</si>
  <si>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</si>
  <si>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</si>
  <si>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</si>
  <si>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</si>
  <si>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</si>
  <si>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</si>
  <si>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</si>
  <si>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</si>
  <si>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</si>
  <si>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</si>
  <si>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</si>
  <si>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</si>
  <si>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</si>
  <si>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</si>
  <si>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</si>
  <si>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</si>
  <si>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</si>
  <si>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</si>
  <si>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</si>
  <si>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</si>
  <si>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</si>
  <si>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</si>
  <si>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</si>
  <si>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</si>
  <si>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</si>
  <si>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</si>
  <si>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</si>
  <si>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</si>
  <si>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</si>
  <si>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</si>
  <si>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</si>
  <si>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</si>
  <si>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</si>
  <si>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</si>
  <si>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</si>
  <si>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</si>
  <si>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</si>
  <si>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</si>
  <si>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</si>
  <si>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</si>
  <si>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</si>
  <si>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</si>
  <si>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</si>
  <si>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</si>
  <si>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</si>
  <si>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</si>
  <si>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</si>
  <si>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</si>
  <si>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</si>
  <si>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</si>
  <si>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</si>
  <si>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</si>
  <si>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</si>
  <si>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</si>
  <si>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</si>
  <si>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</si>
  <si>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</si>
  <si>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</si>
  <si>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</si>
  <si>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</si>
  <si>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</si>
  <si>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</si>
  <si>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</si>
  <si>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</si>
  <si>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</si>
  <si>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</si>
  <si>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</si>
  <si>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</si>
  <si>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</si>
  <si>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</si>
  <si>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</si>
  <si>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</si>
  <si>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</si>
  <si>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</si>
  <si>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</si>
  <si>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</si>
  <si>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</si>
  <si>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</si>
  <si>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</si>
  <si>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</si>
  <si>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</si>
  <si>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</si>
  <si>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</si>
  <si>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</si>
  <si>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</si>
  <si>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</si>
  <si>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</si>
  <si>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</si>
  <si>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</si>
  <si>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</si>
  <si>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</si>
  <si>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</si>
  <si>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</si>
  <si>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</si>
  <si>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</si>
  <si>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</si>
  <si>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</si>
  <si>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</si>
  <si>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</si>
  <si>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</si>
  <si>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</si>
  <si>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</si>
  <si>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</si>
  <si>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</si>
  <si>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</si>
  <si>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</si>
  <si>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</si>
  <si>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</si>
  <si>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</si>
  <si>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</si>
  <si>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</si>
  <si>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</si>
  <si>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</si>
  <si>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</si>
  <si>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</si>
  <si>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</si>
  <si>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</si>
  <si>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</si>
  <si>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</si>
  <si>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</si>
  <si>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</si>
  <si>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</si>
  <si>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</si>
  <si>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</si>
  <si>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</si>
  <si>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</si>
  <si>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</si>
  <si>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</si>
  <si>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</si>
  <si>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</si>
  <si>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</si>
  <si>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</si>
  <si>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</si>
  <si>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</si>
  <si>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</si>
  <si>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</si>
  <si>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</si>
  <si>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</si>
  <si>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</si>
  <si>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</si>
  <si>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</si>
  <si>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</si>
  <si>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</si>
  <si>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</si>
  <si>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</si>
  <si>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</si>
  <si>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</si>
  <si>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</si>
  <si>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</si>
  <si>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</si>
  <si>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</si>
  <si>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</si>
  <si>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</si>
  <si>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</si>
  <si>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</si>
  <si>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</si>
  <si>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</si>
  <si>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</si>
  <si>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</si>
  <si>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</si>
  <si>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</si>
  <si>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</si>
  <si>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</si>
  <si>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</si>
  <si>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</si>
  <si>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</si>
  <si>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</si>
  <si>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</si>
  <si>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</si>
  <si>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</si>
  <si>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</si>
  <si>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</si>
  <si>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</si>
  <si>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</si>
  <si>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</si>
  <si>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</si>
  <si>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</si>
  <si>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</si>
  <si>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</si>
  <si>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</si>
  <si>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</si>
  <si>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</si>
  <si>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</si>
  <si>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</si>
  <si>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</si>
  <si>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</si>
  <si>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</si>
  <si>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</si>
  <si>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</si>
  <si>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</si>
  <si>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</si>
  <si>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</si>
  <si>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</si>
  <si>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</si>
  <si>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</si>
  <si>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</si>
  <si>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</si>
  <si>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</si>
  <si>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</si>
  <si>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</si>
  <si>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</si>
  <si>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</si>
  <si>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</si>
  <si>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</si>
  <si>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</si>
  <si>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</si>
  <si>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</si>
  <si>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</si>
  <si>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</si>
  <si>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</si>
  <si>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</si>
  <si>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</si>
  <si>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</si>
  <si>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</si>
  <si>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</si>
  <si>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</si>
  <si>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</si>
  <si>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</si>
  <si>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</si>
  <si>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</si>
  <si>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</si>
  <si>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</si>
  <si>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</si>
  <si>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</si>
  <si>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</si>
  <si>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</si>
  <si>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</si>
  <si>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</si>
  <si>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</si>
  <si>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</si>
  <si>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</si>
  <si>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</si>
  <si>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</si>
  <si>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</si>
  <si>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</si>
  <si>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</si>
  <si>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</si>
  <si>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</si>
  <si>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</si>
  <si>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</si>
  <si>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</si>
  <si>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</si>
  <si>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</si>
  <si>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</si>
  <si>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</si>
  <si>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</si>
  <si>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</si>
  <si>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</si>
  <si>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</si>
  <si>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</si>
  <si>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</si>
  <si>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</si>
  <si>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</si>
  <si>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</si>
  <si>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</si>
  <si>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</si>
  <si>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</si>
  <si>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</si>
  <si>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</si>
  <si>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</si>
  <si>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</si>
  <si>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</si>
  <si>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</si>
  <si>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</si>
  <si>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</si>
  <si>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</si>
  <si>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</si>
  <si>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</si>
  <si>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</si>
  <si>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</si>
  <si>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</si>
  <si>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</si>
  <si>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</si>
  <si>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</si>
  <si>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</si>
  <si>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</si>
  <si>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</si>
  <si>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</si>
  <si>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</si>
  <si>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</si>
  <si>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</si>
  <si>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</si>
  <si>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</si>
  <si>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</si>
  <si>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</si>
  <si>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</si>
  <si>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</si>
  <si>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</si>
  <si>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</si>
  <si>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</si>
  <si>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</si>
  <si>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</si>
  <si>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</si>
  <si>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</si>
  <si>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</si>
  <si>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</si>
  <si>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</si>
  <si>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</si>
  <si>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</si>
  <si>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</si>
  <si>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</si>
  <si>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</si>
  <si>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</si>
  <si>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</si>
  <si>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</si>
  <si>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</si>
  <si>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</si>
  <si>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</si>
  <si>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</si>
  <si>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</si>
  <si>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</si>
  <si>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</si>
  <si>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</si>
  <si>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</si>
  <si>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</si>
  <si>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</si>
  <si>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</si>
  <si>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</si>
  <si>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</si>
  <si>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</si>
  <si>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</si>
  <si>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</si>
  <si>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</si>
  <si>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</si>
  <si>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</si>
  <si>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</si>
  <si>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</si>
  <si>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</si>
  <si>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</si>
  <si>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</si>
  <si>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</si>
  <si>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</si>
  <si>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</si>
  <si>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</si>
  <si>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</si>
  <si>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</si>
  <si>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</si>
  <si>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</si>
  <si>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</si>
  <si>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</si>
  <si>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</si>
  <si>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</si>
  <si>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</si>
  <si>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</si>
  <si>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</si>
  <si>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</si>
  <si>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</si>
  <si>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</si>
  <si>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</si>
  <si>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</si>
  <si>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</si>
  <si>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</si>
  <si>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</si>
  <si>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</si>
  <si>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</si>
  <si>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</si>
  <si>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</si>
  <si>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</si>
  <si>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</si>
  <si>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</si>
  <si>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</si>
  <si>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</si>
  <si>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</si>
  <si>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</si>
  <si>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</si>
  <si>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</si>
  <si>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</si>
  <si>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</si>
  <si>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</si>
  <si>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</si>
  <si>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</si>
  <si>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</si>
  <si>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</si>
  <si>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</si>
  <si>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</si>
  <si>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</si>
  <si>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</si>
  <si>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</si>
  <si>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</si>
  <si>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</si>
  <si>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</si>
  <si>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</si>
  <si>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</si>
  <si>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</si>
  <si>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</si>
  <si>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</si>
  <si>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</si>
  <si>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</si>
  <si>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</si>
  <si>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</si>
  <si>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</si>
  <si>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</si>
  <si>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</si>
  <si>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</si>
  <si>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</si>
  <si>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</si>
  <si>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</si>
  <si>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</si>
  <si>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</si>
  <si>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</si>
  <si>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</si>
  <si>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</si>
  <si>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</si>
  <si>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</si>
  <si>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</si>
  <si>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</si>
  <si>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</si>
  <si>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</si>
  <si>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</si>
  <si>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</si>
  <si>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</si>
  <si>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</si>
  <si>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</si>
  <si>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</si>
  <si>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</si>
  <si>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</si>
  <si>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</si>
  <si>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</si>
  <si>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</si>
  <si>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</si>
  <si>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</si>
  <si>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</si>
  <si>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</si>
  <si>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</si>
  <si>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</si>
  <si>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</si>
  <si>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</si>
  <si>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</si>
  <si>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</si>
  <si>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</si>
  <si>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</si>
  <si>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</si>
  <si>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</si>
  <si>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</si>
  <si>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</si>
  <si>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</si>
  <si>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</si>
  <si>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</si>
  <si>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</si>
  <si>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</si>
  <si>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</si>
  <si>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</si>
  <si>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</si>
  <si>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</si>
  <si>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</si>
  <si>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</si>
  <si>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</si>
  <si>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</si>
  <si>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</si>
  <si>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</si>
  <si>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</si>
  <si>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</si>
  <si>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</si>
  <si>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</si>
  <si>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</si>
  <si>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</si>
  <si>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</si>
  <si>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</si>
  <si>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</si>
  <si>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</si>
  <si>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</si>
  <si>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</si>
  <si>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</si>
  <si>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</si>
  <si>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</si>
  <si>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</si>
  <si>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</si>
  <si>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</si>
  <si>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</si>
  <si>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</si>
  <si>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</si>
  <si>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</si>
  <si>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</si>
  <si>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</si>
  <si>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</si>
  <si>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</si>
  <si>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</si>
  <si>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</si>
  <si>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</si>
  <si>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</si>
  <si>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</si>
  <si>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</si>
  <si>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</si>
  <si>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</si>
  <si>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</si>
  <si>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</si>
  <si>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</si>
  <si>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</si>
  <si>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</si>
  <si>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</si>
  <si>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</si>
  <si>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</si>
  <si>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</si>
  <si>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</si>
  <si>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</si>
  <si>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</si>
  <si>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</si>
  <si>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</si>
  <si>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</si>
  <si>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</si>
  <si>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</si>
  <si>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</si>
  <si>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</si>
  <si>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</si>
  <si>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</si>
  <si>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</si>
  <si>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</si>
  <si>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</si>
  <si>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</si>
  <si>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</si>
  <si>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</si>
  <si>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</si>
  <si>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</si>
  <si>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</si>
  <si>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</si>
  <si>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</si>
  <si>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</si>
  <si>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</si>
  <si>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</si>
  <si>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</si>
  <si>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</si>
  <si>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</si>
  <si>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</si>
  <si>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</si>
  <si>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</si>
  <si>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</si>
  <si>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</si>
  <si>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</si>
  <si>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</si>
  <si>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</si>
  <si>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</si>
  <si>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</si>
  <si>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</si>
  <si>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</si>
  <si>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</si>
  <si>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</si>
  <si>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</si>
  <si>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</si>
  <si>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</si>
  <si>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</si>
  <si>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</si>
  <si>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</si>
  <si>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</si>
  <si>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</si>
  <si>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</si>
  <si>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</si>
  <si>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</si>
  <si>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</si>
  <si>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</si>
  <si>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</si>
  <si>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</si>
  <si>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</si>
  <si>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</si>
  <si>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</si>
  <si>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</si>
  <si>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</si>
  <si>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</si>
  <si>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</si>
  <si>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</si>
  <si>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</si>
  <si>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</si>
  <si>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</si>
  <si>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</si>
  <si>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</si>
  <si>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</si>
  <si>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</si>
  <si>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</si>
  <si>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</si>
  <si>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</si>
  <si>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</si>
  <si>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</si>
  <si>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</si>
  <si>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</si>
  <si>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</si>
  <si>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</si>
  <si>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</si>
  <si>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</si>
  <si>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</si>
  <si>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</si>
  <si>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</si>
  <si>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</si>
  <si>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</si>
  <si>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</si>
  <si>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</si>
  <si>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</si>
  <si>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</si>
  <si>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</si>
  <si>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</si>
  <si>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</si>
  <si>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</si>
  <si>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</si>
  <si>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</si>
  <si>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</si>
  <si>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</si>
  <si>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</si>
  <si>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</si>
  <si>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</si>
  <si>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</si>
  <si>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</si>
  <si>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</si>
  <si>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</si>
  <si>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</si>
  <si>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</si>
  <si>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</si>
  <si>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</si>
  <si>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</si>
  <si>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</si>
  <si>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</si>
  <si>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</si>
  <si>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</si>
  <si>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</si>
  <si>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</si>
  <si>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</si>
  <si>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</si>
  <si>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</si>
  <si>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</si>
  <si>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</si>
  <si>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</si>
  <si>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</si>
  <si>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</si>
  <si>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</si>
  <si>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</si>
  <si>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</si>
  <si>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</si>
  <si>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</si>
  <si>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</si>
  <si>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</si>
  <si>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</si>
  <si>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</si>
  <si>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</si>
  <si>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</si>
  <si>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</si>
  <si>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</si>
  <si>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</si>
  <si>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</si>
  <si>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</si>
  <si>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</si>
  <si>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</si>
  <si>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</si>
  <si>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</si>
  <si>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</si>
  <si>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</si>
  <si>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</si>
  <si>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</si>
  <si>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</si>
  <si>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</si>
  <si>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</si>
  <si>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</si>
  <si>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</si>
  <si>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</si>
  <si>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</si>
  <si>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</si>
  <si>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</si>
  <si>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</si>
  <si>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</si>
  <si>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</si>
  <si>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</si>
  <si>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</si>
  <si>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</si>
  <si>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</si>
  <si>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</si>
  <si>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</si>
  <si>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</si>
  <si>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</si>
  <si>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</si>
  <si>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</si>
  <si>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</si>
  <si>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</si>
  <si>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</si>
  <si>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</si>
  <si>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</si>
  <si>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</si>
  <si>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</si>
  <si>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</si>
  <si>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</si>
  <si>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</si>
  <si>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</si>
  <si>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</si>
  <si>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</si>
  <si>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</si>
  <si>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</si>
  <si>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</si>
  <si>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</si>
  <si>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</si>
  <si>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</si>
  <si>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</si>
  <si>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</si>
  <si>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</si>
  <si>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</si>
  <si>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</si>
  <si>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</si>
  <si>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</si>
  <si>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</si>
  <si>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</si>
  <si>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</si>
  <si>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</si>
  <si>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</si>
  <si>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</si>
  <si>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</si>
  <si>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</si>
  <si>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</si>
  <si>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</si>
  <si>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</si>
  <si>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</si>
  <si>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</si>
  <si>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</si>
  <si>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</si>
  <si>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</si>
  <si>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</si>
  <si>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</si>
  <si>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</si>
  <si>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</si>
  <si>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</si>
  <si>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</si>
  <si>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</si>
  <si>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</si>
  <si>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</si>
  <si>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</si>
  <si>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</si>
  <si>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</si>
  <si>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</si>
  <si>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</si>
  <si>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</si>
  <si>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</si>
  <si>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</si>
  <si>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</si>
  <si>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</si>
  <si>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</si>
  <si>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</si>
  <si>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</si>
  <si>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</si>
  <si>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</si>
  <si>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</si>
  <si>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</si>
  <si>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</si>
  <si>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</si>
  <si>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</si>
  <si>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</si>
  <si>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</si>
  <si>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</si>
  <si>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</si>
  <si>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</si>
  <si>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</si>
  <si>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</si>
  <si>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</si>
  <si>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</si>
  <si>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</si>
  <si>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</si>
  <si>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</si>
  <si>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</si>
  <si>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</si>
  <si>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</si>
  <si>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</si>
  <si>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</si>
  <si>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</si>
  <si>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</si>
  <si>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</si>
  <si>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</si>
  <si>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</si>
  <si>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</si>
  <si>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</si>
  <si>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</si>
  <si>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</si>
  <si>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</si>
  <si>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</si>
  <si>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</si>
  <si>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</si>
  <si>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</si>
  <si>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</si>
  <si>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</si>
  <si>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</si>
  <si>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</si>
  <si>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</si>
  <si>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</si>
  <si>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</si>
  <si>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</si>
  <si>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</si>
  <si>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</si>
  <si>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</si>
  <si>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</si>
  <si>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</si>
  <si>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</si>
  <si>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</si>
  <si>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</si>
  <si>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</si>
  <si>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</si>
  <si>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</si>
  <si>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</si>
  <si>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</si>
  <si>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</si>
  <si>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</si>
  <si>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</si>
  <si>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</si>
  <si>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</si>
  <si>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</si>
  <si>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</si>
  <si>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</si>
  <si>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</si>
  <si>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</si>
  <si>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</si>
  <si>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</si>
  <si>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</si>
  <si>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</si>
  <si>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</si>
  <si>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</si>
  <si>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</si>
  <si>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</si>
  <si>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</si>
  <si>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</si>
  <si>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</si>
  <si>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</si>
  <si>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</si>
  <si>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</si>
  <si>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</si>
  <si>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</si>
  <si>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</si>
  <si>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</si>
  <si>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</si>
  <si>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</si>
  <si>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</si>
  <si>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</si>
  <si>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</si>
  <si>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</si>
  <si>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</si>
  <si>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</si>
  <si>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</si>
  <si>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</si>
  <si>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</si>
  <si>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</si>
  <si>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</si>
  <si>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</si>
  <si>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</si>
  <si>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</si>
  <si>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</si>
  <si>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</si>
  <si>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</si>
  <si>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</si>
  <si>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</si>
  <si>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</si>
  <si>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</si>
  <si>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</si>
  <si>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</si>
  <si>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</si>
  <si>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</si>
  <si>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</si>
  <si>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</si>
  <si>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</si>
  <si>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</si>
  <si>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</si>
  <si>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</si>
  <si>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</si>
  <si>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</si>
  <si>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</si>
  <si>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</si>
  <si>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</si>
  <si>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</si>
  <si>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</si>
  <si>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</si>
  <si>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</si>
  <si>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</si>
  <si>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</si>
  <si>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</si>
  <si>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</si>
  <si>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</si>
  <si>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</si>
  <si>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</si>
  <si>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</si>
  <si>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</si>
  <si>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</si>
  <si>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</si>
  <si>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</si>
  <si>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</si>
  <si>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</si>
  <si>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</si>
  <si>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</si>
  <si>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</si>
  <si>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</si>
  <si>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</si>
  <si>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</si>
  <si>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</si>
  <si>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</si>
  <si>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</si>
  <si>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</si>
  <si>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</si>
  <si>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</si>
  <si>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</si>
  <si>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</si>
  <si>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</si>
  <si>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</si>
  <si>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</si>
  <si>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</si>
  <si>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</si>
  <si>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</si>
  <si>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</si>
  <si>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</si>
  <si>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</si>
  <si>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</si>
  <si>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</si>
  <si>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</si>
  <si>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</si>
  <si>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</si>
  <si>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</si>
  <si>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</si>
  <si>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</si>
  <si>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</si>
  <si>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</si>
  <si>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</si>
  <si>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</si>
  <si>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</si>
  <si>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</si>
  <si>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</si>
  <si>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</si>
  <si>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</si>
  <si>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</si>
  <si>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</si>
  <si>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</si>
  <si>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</si>
  <si>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</si>
  <si>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</si>
  <si>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</si>
  <si>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</si>
  <si>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</si>
  <si>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</si>
  <si>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</si>
  <si>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</si>
  <si>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</si>
  <si>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</si>
  <si>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</si>
  <si>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</si>
  <si>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</si>
  <si>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</si>
  <si>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</si>
  <si>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</si>
  <si>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</si>
  <si>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</si>
  <si>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</si>
  <si>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</si>
  <si>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</si>
  <si>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</si>
  <si>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</si>
  <si>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</si>
  <si>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</si>
  <si>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</si>
  <si>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</si>
  <si>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</si>
  <si>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</si>
  <si>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</si>
  <si>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</si>
  <si>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</si>
  <si>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</si>
  <si>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</si>
  <si>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</si>
  <si>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</si>
  <si>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</si>
  <si>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</si>
  <si>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</si>
  <si>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</si>
  <si>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</si>
  <si>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</si>
  <si>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</si>
  <si>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</si>
  <si>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</si>
  <si>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</si>
  <si>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</si>
  <si>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</si>
  <si>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</si>
  <si>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</si>
  <si>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</si>
  <si>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</si>
  <si>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</si>
  <si>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</si>
  <si>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</si>
  <si>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</si>
  <si>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</si>
  <si>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</si>
  <si>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</si>
  <si>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</si>
  <si>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</si>
  <si>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</si>
  <si>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</si>
  <si>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</si>
  <si>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</si>
  <si>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</si>
  <si>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</si>
  <si>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</si>
  <si>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</si>
  <si>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</si>
  <si>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</si>
  <si>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</si>
  <si>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</si>
  <si>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</si>
  <si>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</si>
  <si>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</si>
  <si>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</si>
  <si>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</si>
  <si>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</si>
  <si>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</si>
  <si>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</si>
  <si>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</si>
  <si>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</si>
  <si>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</si>
  <si>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</si>
  <si>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</si>
  <si>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</si>
  <si>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</si>
  <si>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</si>
  <si>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</si>
  <si>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</si>
  <si>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</si>
  <si>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</si>
  <si>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</si>
  <si>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</si>
  <si>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</si>
  <si>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</si>
  <si>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</si>
  <si>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</si>
  <si>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</si>
  <si>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</si>
  <si>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</si>
  <si>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</si>
  <si>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</si>
  <si>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</si>
  <si>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</si>
  <si>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</si>
  <si>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</si>
  <si>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</si>
  <si>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</si>
  <si>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</si>
  <si>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</si>
  <si>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</si>
  <si>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</si>
  <si>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</si>
  <si>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</si>
  <si>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</si>
  <si>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</si>
  <si>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</si>
  <si>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</si>
  <si>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</si>
  <si>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</si>
  <si>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</si>
  <si>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</si>
  <si>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</si>
  <si>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</si>
  <si>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</si>
  <si>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</si>
  <si>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</si>
  <si>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</si>
  <si>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</si>
  <si>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</si>
  <si>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</si>
  <si>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</si>
  <si>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</si>
  <si>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</si>
  <si>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</si>
  <si>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</si>
  <si>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</si>
  <si>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</si>
  <si>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</si>
  <si>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</si>
  <si>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</si>
  <si>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</si>
  <si>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</si>
  <si>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</si>
  <si>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</si>
  <si>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</si>
  <si>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</si>
  <si>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</si>
  <si>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</si>
  <si>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</si>
  <si>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</si>
  <si>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</si>
  <si>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</si>
  <si>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</si>
  <si>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</si>
  <si>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</si>
  <si>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</si>
  <si>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</si>
  <si>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</si>
  <si>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</si>
  <si>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</si>
  <si>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</si>
  <si>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</si>
  <si>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</si>
  <si>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</si>
  <si>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</si>
  <si>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</si>
  <si>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</si>
  <si>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</si>
  <si>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</si>
  <si>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</si>
  <si>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</si>
  <si>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</si>
  <si>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</si>
  <si>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</si>
  <si>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</si>
  <si>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</si>
  <si>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</si>
  <si>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</si>
  <si>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</si>
  <si>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</si>
  <si>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</si>
  <si>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</si>
  <si>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</si>
  <si>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</si>
  <si>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</si>
  <si>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</si>
  <si>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</si>
  <si>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</si>
  <si>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</si>
  <si>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</si>
  <si>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</si>
  <si>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</si>
  <si>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</si>
  <si>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</si>
  <si>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</si>
  <si>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</si>
  <si>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</si>
  <si>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</si>
  <si>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</si>
  <si>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</si>
  <si>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</si>
  <si>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</si>
  <si>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</si>
  <si>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</si>
  <si>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</si>
  <si>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</si>
  <si>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</si>
  <si>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</si>
  <si>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</si>
  <si>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</si>
  <si>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</si>
  <si>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</si>
  <si>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</si>
  <si>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</si>
  <si>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</si>
  <si>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</si>
  <si>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</si>
  <si>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</si>
  <si>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</si>
  <si>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</si>
  <si>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</si>
  <si>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</si>
  <si>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</si>
  <si>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</si>
  <si>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</si>
  <si>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</si>
  <si>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</si>
  <si>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</si>
  <si>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</si>
  <si>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</si>
  <si>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</si>
  <si>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</si>
  <si>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</si>
  <si>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</si>
  <si>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</si>
  <si>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</si>
  <si>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</si>
  <si>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</si>
  <si>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</si>
  <si>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</si>
  <si>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</si>
  <si>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</si>
  <si>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</si>
  <si>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</si>
  <si>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</si>
  <si>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</si>
  <si>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</si>
  <si>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</si>
  <si>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</si>
  <si>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</si>
  <si>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</si>
  <si>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</si>
  <si>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</si>
  <si>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</si>
  <si>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</si>
  <si>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</si>
  <si>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</si>
  <si>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</si>
  <si>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</si>
  <si>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</si>
  <si>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</si>
  <si>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</si>
  <si>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</si>
  <si>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</si>
  <si>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</si>
  <si>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</si>
  <si>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</si>
  <si>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</si>
  <si>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</si>
  <si>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</si>
  <si>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</si>
  <si>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</si>
  <si>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</si>
  <si>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</si>
  <si>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</si>
  <si>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</si>
  <si>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</si>
  <si>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</si>
  <si>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</si>
  <si>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</si>
  <si>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</si>
  <si>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</si>
  <si>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</si>
  <si>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</si>
  <si>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</si>
  <si>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</si>
  <si>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</si>
  <si>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</si>
  <si>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</si>
  <si>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</si>
  <si>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</si>
  <si>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</si>
  <si>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</si>
  <si>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</si>
  <si>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</si>
  <si>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</si>
  <si>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</si>
  <si>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</si>
  <si>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</si>
  <si>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</si>
  <si>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</si>
  <si>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</si>
  <si>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</si>
  <si>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</si>
  <si>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</si>
  <si>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</si>
  <si>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</si>
  <si>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</si>
  <si>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</si>
  <si>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</si>
  <si>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</si>
  <si>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</si>
  <si>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</si>
  <si>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</si>
  <si>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</si>
  <si>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</si>
  <si>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</si>
  <si>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</si>
  <si>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</si>
  <si>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</si>
  <si>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</si>
  <si>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</si>
  <si>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</si>
  <si>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</si>
  <si>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</si>
  <si>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</si>
  <si>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</si>
  <si>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</si>
  <si>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</si>
  <si>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</si>
  <si>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</si>
  <si>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</si>
  <si>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</si>
  <si>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</si>
  <si>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</si>
  <si>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</si>
  <si>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</si>
  <si>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</si>
  <si>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</si>
  <si>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</si>
  <si>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</si>
  <si>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</si>
  <si>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</si>
  <si>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</si>
  <si>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</si>
  <si>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</si>
  <si>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</si>
  <si>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</si>
  <si>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</si>
  <si>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</si>
  <si>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</si>
  <si>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</si>
  <si>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</si>
  <si>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</si>
  <si>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</si>
  <si>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</si>
  <si>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</si>
  <si>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</si>
  <si>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</si>
  <si>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</si>
  <si>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</si>
  <si>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</si>
  <si>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</si>
  <si>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</si>
  <si>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</si>
  <si>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</si>
  <si>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</si>
  <si>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</si>
  <si>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</si>
  <si>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</si>
  <si>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</si>
  <si>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</si>
  <si>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</si>
  <si>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</si>
  <si>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</si>
  <si>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</si>
  <si>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</si>
  <si>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</si>
  <si>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</si>
  <si>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</si>
  <si>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</si>
  <si>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</si>
  <si>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</si>
  <si>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</si>
  <si>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</si>
  <si>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</si>
  <si>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</si>
  <si>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</si>
  <si>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</si>
  <si>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</si>
  <si>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</si>
  <si>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</si>
  <si>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</si>
  <si>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</si>
  <si>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</si>
  <si>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</si>
  <si>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</si>
  <si>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</si>
  <si>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</si>
  <si>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</si>
  <si>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</si>
  <si>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</si>
  <si>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</si>
  <si>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</si>
  <si>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</si>
  <si>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</si>
  <si>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</si>
  <si>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</si>
  <si>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</si>
  <si>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</si>
  <si>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</si>
  <si>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</si>
  <si>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</si>
  <si>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</si>
  <si>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</si>
  <si>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</si>
  <si>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</si>
  <si>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</si>
  <si>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</si>
  <si>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</si>
  <si>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</si>
  <si>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</si>
  <si>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</si>
  <si>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</si>
  <si>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</si>
  <si>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</si>
  <si>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</si>
  <si>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</si>
  <si>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</si>
  <si>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</si>
  <si>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</si>
  <si>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</si>
  <si>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</si>
  <si>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</si>
  <si>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</si>
  <si>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</si>
  <si>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</si>
  <si>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</si>
  <si>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</si>
  <si>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</si>
  <si>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</si>
  <si>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</si>
  <si>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</si>
  <si>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</si>
  <si>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</si>
  <si>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</si>
  <si>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</si>
  <si>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</si>
  <si>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</si>
  <si>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</si>
  <si>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</si>
  <si>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</si>
  <si>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</si>
  <si>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</si>
  <si>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</si>
  <si>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</si>
  <si>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</si>
  <si>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</si>
  <si>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</si>
  <si>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</si>
  <si>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</si>
  <si>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</si>
  <si>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</si>
  <si>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</si>
  <si>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</si>
  <si>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</si>
  <si>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</si>
  <si>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</si>
  <si>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</si>
  <si>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</si>
  <si>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</si>
  <si>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</si>
  <si>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</si>
  <si>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</si>
  <si>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</si>
  <si>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</si>
  <si>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</si>
  <si>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</si>
  <si>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</si>
  <si>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</si>
  <si>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</si>
  <si>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</si>
  <si>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</si>
  <si>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</si>
  <si>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</si>
  <si>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</si>
  <si>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</si>
  <si>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</si>
  <si>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</si>
  <si>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</si>
  <si>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</si>
  <si>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</si>
  <si>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</si>
  <si>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</si>
  <si>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</si>
  <si>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</si>
  <si>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</si>
  <si>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</si>
  <si>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</si>
  <si>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</si>
  <si>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</si>
  <si>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</si>
  <si>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</si>
  <si>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</si>
  <si>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</si>
  <si>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</si>
  <si>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</si>
  <si>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</si>
  <si>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</si>
  <si>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</si>
  <si>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</si>
  <si>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</si>
  <si>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</si>
  <si>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</si>
  <si>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</si>
  <si>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</si>
  <si>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</si>
  <si>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</si>
  <si>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</si>
  <si>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</si>
  <si>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</si>
  <si>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</si>
  <si>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</si>
  <si>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</si>
  <si>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</si>
  <si>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</si>
  <si>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</si>
  <si>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</si>
  <si>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</si>
  <si>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</si>
  <si>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</si>
  <si>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</si>
  <si>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</si>
  <si>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</si>
  <si>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</si>
  <si>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</si>
  <si>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</si>
  <si>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</si>
  <si>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</si>
  <si>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</si>
  <si>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</si>
  <si>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</si>
  <si>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</si>
  <si>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</si>
  <si>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</si>
  <si>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</si>
  <si>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</si>
  <si>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</si>
  <si>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</si>
  <si>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</si>
  <si>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</si>
  <si>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</si>
  <si>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</si>
  <si>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</si>
  <si>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</si>
  <si>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</si>
  <si>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</si>
  <si>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</si>
  <si>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</si>
  <si>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</si>
  <si>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</si>
  <si>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</si>
  <si>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</si>
  <si>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</si>
  <si>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</si>
  <si>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</si>
  <si>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</si>
  <si>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</si>
  <si>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</si>
  <si>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</si>
  <si>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</si>
  <si>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</si>
  <si>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</si>
  <si>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</si>
  <si>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</si>
  <si>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</si>
  <si>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</si>
  <si>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</si>
  <si>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</si>
  <si>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</si>
  <si>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</si>
  <si>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</si>
  <si>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</si>
  <si>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</si>
  <si>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</si>
  <si>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</si>
  <si>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</si>
  <si>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</si>
  <si>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</si>
  <si>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</si>
  <si>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</si>
  <si>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</si>
  <si>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</si>
  <si>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</si>
  <si>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</si>
  <si>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</si>
  <si>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</si>
  <si>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</si>
  <si>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</si>
  <si>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</si>
  <si>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</si>
  <si>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</si>
  <si>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</si>
  <si>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</si>
  <si>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</si>
  <si>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</si>
  <si>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</si>
  <si>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</si>
  <si>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</si>
  <si>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</si>
  <si>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</si>
  <si>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</si>
  <si>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</si>
  <si>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</si>
  <si>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</si>
  <si>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</si>
  <si>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</si>
  <si>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</si>
  <si>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</si>
  <si>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</si>
  <si>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</si>
  <si>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</si>
  <si>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</si>
  <si>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</si>
  <si>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</si>
  <si>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</si>
  <si>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</si>
  <si>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</si>
  <si>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</si>
  <si>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</si>
  <si>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</si>
  <si>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</si>
  <si>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</si>
  <si>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</si>
  <si>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</si>
  <si>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</si>
  <si>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</si>
  <si>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</si>
  <si>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</si>
  <si>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</si>
  <si>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</si>
  <si>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</si>
  <si>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</si>
  <si>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</si>
  <si>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</si>
  <si>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</si>
  <si>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</si>
  <si>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</si>
  <si>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</si>
  <si>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</si>
  <si>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</si>
  <si>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</si>
  <si>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</si>
  <si>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</si>
  <si>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</si>
  <si>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</si>
  <si>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</si>
  <si>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</si>
  <si>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</si>
  <si>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</si>
  <si>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</si>
  <si>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</si>
  <si>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</si>
  <si>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</si>
  <si>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</si>
  <si>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</si>
  <si>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</si>
  <si>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</si>
  <si>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</si>
  <si>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</si>
  <si>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</si>
  <si>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</si>
  <si>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</si>
  <si>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</si>
  <si>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</si>
  <si>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</si>
  <si>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</si>
  <si>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</si>
  <si>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</si>
  <si>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</si>
  <si>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</si>
  <si>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</si>
  <si>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</si>
  <si>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</si>
  <si>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</si>
  <si>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</si>
  <si>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</si>
  <si>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</si>
  <si>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</si>
  <si>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</si>
  <si>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</si>
  <si>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</si>
  <si>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</si>
  <si>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</si>
  <si>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</si>
  <si>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</si>
  <si>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</si>
  <si>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</si>
  <si>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</si>
  <si>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</si>
  <si>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</si>
  <si>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</si>
  <si>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</si>
  <si>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</si>
  <si>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</si>
  <si>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</si>
  <si>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</si>
  <si>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</si>
  <si>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</si>
  <si>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</si>
  <si>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</si>
  <si>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</si>
  <si>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</si>
  <si>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</si>
  <si>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</si>
  <si>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</si>
  <si>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</si>
  <si>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</si>
  <si>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</si>
  <si>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</si>
  <si>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</si>
  <si>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</si>
  <si>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</si>
  <si>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</si>
  <si>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</si>
  <si>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</si>
  <si>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</si>
  <si>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</si>
  <si>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</si>
  <si>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</si>
  <si>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</si>
  <si>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</si>
  <si>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</si>
  <si>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</si>
  <si>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</si>
  <si>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</si>
  <si>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</si>
  <si>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</si>
  <si>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</si>
  <si>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</si>
  <si>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</si>
  <si>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</si>
  <si>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</si>
  <si>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</si>
  <si>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</si>
  <si>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</si>
  <si>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</si>
  <si>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</si>
  <si>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</si>
  <si>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</si>
  <si>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</si>
  <si>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</si>
  <si>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</si>
  <si>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</si>
  <si>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</si>
  <si>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</si>
  <si>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</si>
  <si>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</si>
  <si>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</si>
  <si>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</si>
  <si>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</si>
  <si>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</si>
  <si>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</si>
  <si>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</si>
  <si>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</si>
  <si>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</si>
  <si>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</si>
  <si>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</si>
  <si>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</si>
  <si>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</si>
  <si>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</si>
  <si>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</si>
  <si>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</si>
  <si>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</si>
  <si>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</si>
  <si>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</si>
  <si>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</si>
  <si>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</si>
  <si>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</si>
  <si>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</si>
  <si>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</si>
  <si>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</si>
  <si>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</si>
  <si>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</si>
  <si>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</si>
  <si>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</si>
  <si>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</si>
  <si>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</si>
  <si>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</si>
  <si>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</si>
  <si>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</si>
  <si>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</si>
  <si>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</si>
  <si>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</si>
  <si>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</si>
  <si>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</si>
  <si>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</si>
  <si>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</si>
  <si>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</si>
  <si>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</si>
  <si>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</si>
  <si>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</si>
  <si>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</si>
  <si>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</si>
  <si>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</si>
  <si>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</si>
  <si>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</si>
  <si>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</si>
  <si>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</si>
  <si>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</si>
  <si>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</si>
  <si>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</si>
  <si>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</si>
  <si>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</si>
  <si>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</si>
  <si>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</si>
  <si>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</si>
  <si>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</si>
  <si>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</si>
  <si>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</si>
  <si>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</si>
  <si>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</si>
  <si>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</si>
  <si>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</si>
  <si>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</si>
  <si>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</si>
  <si>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</si>
  <si>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</si>
  <si>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</si>
  <si>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</si>
  <si>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</si>
  <si>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</si>
  <si>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</si>
  <si>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</si>
  <si>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</si>
  <si>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</si>
  <si>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</si>
  <si>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</si>
  <si>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</si>
  <si>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</si>
  <si>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</si>
  <si>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</si>
  <si>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</si>
  <si>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</si>
  <si>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</si>
  <si>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</si>
  <si>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</si>
  <si>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</si>
  <si>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</si>
  <si>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</si>
  <si>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</si>
  <si>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</si>
  <si>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</si>
  <si>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</si>
  <si>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</si>
  <si>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</si>
  <si>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</si>
  <si>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</si>
  <si>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</si>
  <si>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</si>
  <si>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</si>
  <si>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</si>
  <si>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</si>
  <si>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</si>
  <si>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</si>
  <si>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</si>
  <si>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</si>
  <si>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</si>
  <si>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</si>
  <si>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</si>
  <si>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</si>
  <si>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</si>
  <si>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</si>
  <si>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</si>
  <si>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</si>
  <si>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</si>
  <si>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</si>
  <si>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</si>
  <si>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</si>
  <si>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</si>
  <si>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</si>
  <si>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</si>
  <si>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</si>
  <si>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</si>
  <si>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</si>
  <si>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</si>
  <si>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</si>
  <si>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</si>
  <si>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</si>
  <si>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</si>
  <si>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</si>
  <si>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</si>
  <si>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</si>
  <si>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</si>
  <si>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</si>
  <si>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</si>
  <si>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</si>
  <si>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</si>
  <si>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</si>
  <si>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</si>
  <si>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</si>
  <si>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</si>
  <si>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</si>
  <si>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</si>
  <si>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</si>
  <si>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</si>
  <si>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</si>
  <si>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</si>
  <si>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</si>
  <si>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</si>
  <si>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</si>
  <si>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</si>
  <si>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</si>
  <si>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</si>
  <si>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</si>
  <si>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</si>
  <si>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</si>
  <si>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</si>
  <si>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</si>
  <si>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</si>
  <si>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</si>
  <si>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</si>
  <si>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</si>
  <si>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</si>
  <si>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</si>
  <si>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</si>
  <si>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</si>
  <si>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</si>
  <si>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</si>
  <si>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</si>
  <si>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</si>
  <si>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</si>
  <si>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</si>
  <si>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</si>
  <si>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</si>
  <si>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</si>
  <si>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</si>
  <si>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</si>
  <si>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</si>
  <si>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</si>
  <si>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</si>
  <si>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</si>
  <si>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</si>
  <si>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</si>
  <si>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</si>
  <si>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</si>
  <si>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</si>
  <si>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</si>
  <si>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</si>
  <si>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</si>
  <si>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</si>
  <si>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</si>
  <si>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</si>
  <si>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</si>
  <si>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</si>
  <si>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</si>
  <si>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</si>
  <si>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</si>
  <si>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</si>
  <si>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</si>
  <si>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</si>
  <si>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</si>
  <si>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</si>
  <si>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</si>
  <si>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</si>
  <si>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</si>
  <si>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</si>
  <si>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</si>
  <si>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</si>
  <si>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</si>
  <si>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</si>
  <si>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</si>
  <si>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</si>
  <si>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</si>
  <si>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</si>
  <si>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</si>
  <si>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</si>
  <si>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</si>
  <si>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</si>
  <si>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</si>
  <si>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</si>
  <si>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</si>
  <si>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</si>
  <si>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</si>
  <si>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</si>
  <si>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</si>
  <si>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</si>
  <si>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</si>
  <si>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</si>
  <si>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</si>
  <si>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</si>
  <si>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</si>
  <si>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</si>
  <si>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</si>
  <si>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</si>
  <si>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</si>
  <si>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</si>
  <si>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</si>
  <si>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</si>
  <si>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</si>
  <si>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</si>
  <si>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</si>
  <si>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</si>
  <si>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</si>
  <si>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</si>
  <si>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</si>
  <si>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</si>
  <si>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</si>
  <si>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</si>
  <si>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</si>
  <si>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</si>
  <si>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</si>
  <si>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</si>
  <si>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</si>
  <si>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</si>
  <si>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</si>
  <si>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</si>
  <si>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</si>
  <si>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</si>
  <si>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</si>
  <si>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</si>
  <si>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</si>
  <si>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</si>
  <si>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</si>
  <si>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</si>
  <si>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</si>
  <si>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</si>
  <si>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</si>
  <si>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</si>
  <si>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</si>
  <si>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</si>
  <si>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</si>
  <si>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</si>
  <si>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</si>
  <si>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</si>
  <si>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</si>
  <si>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</si>
  <si>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</si>
  <si>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</si>
  <si>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</si>
  <si>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</si>
  <si>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</si>
  <si>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</si>
  <si>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</si>
  <si>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</si>
  <si>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</si>
  <si>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</si>
  <si>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</si>
  <si>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</si>
  <si>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</si>
  <si>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</si>
  <si>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</si>
  <si>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</si>
  <si>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</si>
  <si>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</si>
  <si>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</si>
  <si>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</si>
  <si>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</si>
  <si>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</si>
  <si>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</si>
  <si>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</si>
  <si>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</si>
  <si>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</si>
  <si>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</si>
  <si>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</si>
  <si>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</si>
  <si>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</si>
  <si>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</si>
  <si>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</si>
  <si>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</si>
  <si>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</si>
  <si>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</si>
  <si>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</si>
  <si>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</si>
  <si>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</si>
  <si>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</si>
  <si>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</si>
  <si>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</si>
  <si>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</si>
  <si>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</si>
  <si>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</si>
  <si>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</si>
  <si>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</si>
  <si>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</si>
  <si>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</si>
  <si>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</si>
  <si>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</si>
  <si>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</si>
  <si>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</si>
  <si>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</si>
  <si>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</si>
  <si>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</si>
  <si>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</si>
  <si>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</si>
  <si>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</si>
  <si>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</si>
  <si>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</si>
  <si>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</si>
  <si>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</si>
  <si>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</si>
  <si>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</si>
  <si>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</si>
  <si>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</si>
  <si>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</si>
  <si>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</si>
  <si>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</si>
  <si>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</si>
  <si>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</si>
  <si>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</si>
  <si>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</si>
  <si>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</si>
  <si>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</si>
  <si>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</si>
  <si>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</si>
  <si>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</si>
  <si>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</si>
  <si>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</si>
  <si>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</si>
  <si>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</si>
  <si>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</si>
  <si>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</si>
  <si>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</si>
  <si>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</si>
  <si>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</si>
  <si>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</si>
  <si>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</si>
  <si>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</si>
  <si>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</si>
  <si>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</si>
  <si>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</si>
  <si>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</si>
  <si>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</si>
  <si>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</si>
  <si>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</si>
  <si>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</si>
  <si>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</si>
  <si>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</si>
  <si>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</si>
  <si>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</si>
  <si>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</si>
  <si>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</si>
  <si>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</si>
  <si>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</si>
  <si>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</si>
  <si>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</si>
  <si>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</si>
  <si>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</si>
  <si>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</si>
  <si>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</si>
  <si>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</si>
  <si>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</si>
  <si>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</si>
  <si>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</si>
  <si>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</si>
  <si>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</si>
  <si>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</si>
  <si>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</si>
  <si>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</si>
  <si>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</si>
  <si>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</si>
  <si>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</si>
  <si>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</si>
  <si>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</si>
  <si>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</si>
  <si>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</si>
  <si>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</si>
  <si>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</si>
  <si>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</si>
  <si>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</si>
  <si>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</si>
  <si>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</si>
  <si>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</si>
  <si>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</si>
  <si>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</si>
  <si>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</si>
  <si>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</si>
  <si>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</si>
  <si>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</si>
  <si>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</si>
  <si>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</si>
  <si>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</si>
  <si>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</si>
  <si>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</si>
  <si>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</si>
  <si>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</si>
  <si>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</si>
  <si>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</si>
  <si>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</si>
  <si>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</si>
  <si>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</si>
  <si>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</si>
  <si>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</si>
  <si>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</si>
  <si>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</si>
  <si>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</si>
  <si>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</si>
  <si>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</si>
  <si>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</si>
  <si>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</si>
  <si>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</si>
  <si>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</si>
  <si>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</si>
  <si>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</si>
  <si>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</si>
  <si>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</si>
  <si>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</si>
  <si>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</si>
  <si>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</si>
  <si>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</si>
  <si>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</si>
  <si>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</si>
  <si>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</si>
  <si>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</si>
  <si>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</si>
  <si>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</si>
  <si>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</si>
  <si>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</si>
  <si>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</si>
  <si>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</si>
  <si>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</si>
  <si>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</si>
  <si>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</si>
  <si>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</si>
  <si>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</si>
  <si>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</si>
  <si>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</si>
  <si>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</si>
  <si>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</si>
  <si>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</si>
  <si>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</si>
  <si>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</si>
  <si>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</si>
  <si>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</si>
  <si>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</si>
  <si>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</si>
  <si>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</si>
  <si>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</si>
  <si>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</si>
  <si>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</si>
  <si>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</si>
  <si>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</si>
  <si>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</si>
  <si>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</si>
  <si>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</si>
  <si>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</si>
  <si>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</si>
  <si>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</si>
  <si>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</si>
  <si>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</si>
  <si>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</si>
  <si>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</si>
  <si>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</si>
  <si>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</si>
  <si>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</si>
  <si>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</si>
  <si>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</si>
  <si>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</si>
  <si>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</si>
  <si>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</si>
  <si>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</si>
  <si>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</si>
  <si>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</si>
  <si>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</si>
  <si>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</si>
  <si>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</si>
  <si>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</si>
  <si>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</si>
  <si>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</si>
  <si>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</si>
  <si>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</si>
  <si>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</si>
  <si>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</si>
  <si>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</si>
  <si>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</si>
  <si>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</si>
  <si>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</si>
  <si>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</si>
  <si>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</si>
  <si>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</si>
  <si>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</si>
  <si>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</si>
  <si>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</si>
  <si>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</si>
  <si>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</si>
  <si>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</si>
  <si>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</si>
  <si>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</si>
  <si>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</si>
  <si>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</si>
  <si>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</si>
  <si>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</si>
  <si>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</si>
  <si>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</si>
  <si>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</si>
  <si>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</si>
  <si>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</si>
  <si>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</si>
  <si>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</si>
  <si>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</si>
  <si>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</si>
  <si>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</si>
  <si>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</si>
  <si>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</si>
  <si>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</si>
  <si>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</si>
  <si>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</si>
  <si>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</si>
  <si>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</si>
  <si>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</si>
  <si>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</si>
  <si>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</si>
  <si>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</si>
  <si>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</si>
  <si>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</si>
  <si>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</si>
  <si>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</si>
  <si>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</si>
  <si>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</si>
  <si>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</si>
  <si>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</si>
  <si>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</si>
  <si>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</si>
  <si>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</si>
  <si>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</si>
  <si>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</si>
  <si>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</si>
  <si>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</si>
  <si>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</si>
  <si>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</si>
  <si>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</si>
  <si>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</si>
  <si>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</si>
  <si>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</si>
  <si>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</si>
  <si>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</si>
  <si>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</si>
  <si>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</si>
  <si>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</si>
  <si>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</si>
  <si>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</si>
  <si>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</si>
  <si>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</si>
  <si>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</si>
  <si>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</si>
  <si>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</si>
  <si>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</si>
  <si>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</si>
  <si>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</si>
  <si>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</si>
  <si>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</si>
  <si>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</si>
  <si>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</si>
  <si>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</si>
  <si>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</si>
  <si>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</si>
  <si>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</si>
  <si>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</si>
  <si>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</si>
  <si>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</si>
  <si>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</si>
  <si>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</si>
  <si>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</si>
  <si>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</si>
  <si>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</si>
  <si>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</si>
  <si>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</si>
  <si>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</si>
  <si>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</si>
  <si>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</si>
  <si>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</si>
  <si>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</si>
  <si>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</si>
  <si>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</si>
  <si>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</si>
  <si>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</si>
  <si>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</si>
  <si>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</si>
  <si>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</si>
  <si>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</si>
  <si>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</si>
  <si>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</si>
  <si>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</si>
  <si>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</si>
  <si>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</si>
  <si>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</si>
  <si>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</si>
  <si>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</si>
  <si>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</si>
  <si>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</si>
  <si>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</si>
  <si>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</si>
  <si>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</si>
  <si>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</si>
  <si>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</si>
  <si>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</si>
  <si>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</si>
  <si>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</si>
  <si>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</si>
  <si>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</si>
  <si>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</si>
  <si>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</si>
  <si>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</si>
  <si>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</si>
  <si>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</si>
  <si>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</si>
  <si>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</si>
  <si>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</si>
  <si>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</si>
  <si>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</si>
  <si>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</si>
  <si>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</si>
  <si>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</si>
  <si>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</si>
  <si>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</si>
  <si>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</si>
  <si>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</si>
  <si>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</si>
  <si>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</si>
  <si>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</si>
  <si>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</si>
  <si>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</si>
  <si>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</si>
  <si>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</si>
  <si>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</si>
  <si>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</si>
  <si>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</si>
  <si>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</si>
  <si>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</si>
  <si>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</si>
  <si>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</si>
  <si>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</si>
  <si>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</si>
  <si>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</si>
  <si>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</si>
  <si>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</si>
  <si>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</si>
  <si>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</si>
  <si>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</si>
  <si>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</si>
  <si>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</si>
  <si>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</si>
  <si>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</si>
  <si>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</si>
  <si>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</si>
  <si>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</si>
  <si>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</si>
  <si>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</si>
  <si>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</si>
  <si>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</si>
  <si>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</si>
  <si>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</si>
  <si>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</si>
  <si>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</si>
  <si>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</si>
  <si>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</si>
  <si>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</si>
  <si>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</si>
  <si>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</si>
  <si>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</si>
  <si>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</si>
  <si>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</si>
  <si>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</si>
  <si>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</si>
  <si>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</si>
  <si>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</si>
  <si>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</si>
  <si>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</si>
  <si>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</si>
  <si>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</si>
  <si>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</si>
  <si>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</si>
  <si>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</si>
  <si>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</si>
  <si>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</si>
  <si>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</si>
  <si>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</si>
  <si>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</si>
  <si>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</si>
  <si>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</si>
  <si>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</si>
  <si>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</si>
  <si>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</si>
  <si>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</si>
  <si>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</si>
  <si>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</si>
  <si>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</si>
  <si>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</si>
  <si>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</si>
  <si>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</si>
  <si>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</si>
  <si>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</si>
  <si>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</si>
  <si>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</si>
  <si>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</si>
  <si>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</si>
  <si>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</si>
  <si>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</si>
  <si>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</si>
  <si>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</si>
  <si>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</si>
  <si>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</si>
  <si>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</si>
  <si>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</si>
  <si>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</si>
  <si>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</si>
  <si>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</si>
  <si>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</si>
  <si>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</si>
  <si>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</si>
  <si>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</si>
  <si>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</si>
  <si>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</si>
  <si>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</si>
  <si>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</si>
  <si>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</si>
  <si>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</si>
  <si>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</si>
  <si>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</si>
  <si>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</si>
  <si>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</si>
  <si>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</si>
  <si>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</si>
  <si>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</si>
  <si>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</si>
  <si>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</si>
  <si>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</si>
  <si>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</si>
  <si>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</si>
  <si>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</si>
  <si>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</si>
  <si>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</si>
  <si>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</si>
  <si>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</si>
  <si>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</si>
  <si>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</si>
  <si>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</si>
  <si>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</si>
  <si>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</si>
  <si>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</si>
  <si>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</si>
  <si>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</si>
  <si>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</si>
  <si>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</si>
  <si>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</si>
  <si>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</si>
  <si>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</si>
  <si>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</si>
  <si>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</si>
  <si>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</si>
  <si>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</si>
  <si>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</si>
  <si>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</si>
  <si>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</si>
  <si>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</si>
  <si>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</si>
  <si>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</si>
  <si>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</si>
  <si>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</si>
  <si>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</si>
  <si>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</si>
  <si>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</si>
  <si>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</si>
  <si>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</si>
  <si>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</si>
  <si>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</si>
  <si>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</si>
  <si>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</si>
  <si>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</si>
  <si>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</si>
  <si>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</si>
  <si>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</si>
  <si>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</si>
  <si>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</si>
  <si>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</si>
  <si>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</si>
  <si>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</si>
  <si>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</si>
  <si>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</si>
  <si>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</si>
  <si>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</si>
  <si>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</si>
  <si>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</si>
  <si>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</si>
  <si>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</si>
  <si>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</si>
  <si>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</si>
  <si>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</si>
  <si>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</si>
  <si>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</si>
  <si>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</si>
  <si>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</si>
  <si>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</si>
  <si>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</si>
  <si>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</si>
  <si>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</si>
  <si>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</si>
  <si>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</si>
  <si>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</si>
  <si>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</si>
  <si>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</si>
  <si>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</si>
  <si>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</si>
  <si>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</si>
  <si>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</si>
  <si>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</si>
  <si>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</si>
  <si>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</si>
  <si>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</si>
  <si>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</si>
  <si>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</si>
  <si>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</si>
  <si>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</si>
  <si>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</si>
  <si>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</si>
  <si>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</si>
  <si>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</si>
  <si>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</si>
  <si>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</si>
  <si>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</si>
  <si>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</si>
  <si>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</si>
  <si>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</si>
  <si>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</si>
  <si>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</si>
  <si>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</si>
  <si>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</si>
  <si>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</si>
  <si>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</si>
  <si>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</si>
  <si>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</si>
  <si>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</si>
  <si>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</si>
  <si>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</si>
  <si>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</si>
  <si>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</si>
  <si>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</si>
  <si>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</si>
  <si>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</si>
  <si>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</si>
  <si>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</si>
  <si>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</si>
  <si>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</si>
  <si>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</si>
  <si>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</si>
  <si>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</si>
  <si>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</si>
  <si>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</si>
  <si>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</si>
  <si>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</si>
  <si>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</si>
  <si>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</si>
  <si>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</si>
  <si>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</si>
  <si>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</si>
  <si>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</si>
  <si>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</si>
  <si>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</si>
  <si>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</si>
  <si>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</si>
  <si>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</si>
  <si>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</si>
  <si>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</si>
  <si>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</si>
  <si>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</si>
  <si>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</si>
  <si>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</si>
  <si>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</si>
  <si>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</si>
  <si>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</si>
  <si>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</si>
  <si>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</si>
  <si>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</si>
  <si>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</si>
  <si>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</si>
  <si>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</si>
  <si>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</si>
  <si>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</si>
  <si>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</si>
  <si>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</si>
  <si>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</si>
  <si>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</si>
  <si>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</si>
  <si>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</si>
  <si>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</si>
  <si>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</si>
  <si>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</si>
  <si>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</si>
  <si>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</si>
  <si>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</si>
  <si>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</si>
  <si>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</si>
  <si>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</si>
  <si>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</si>
  <si>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</si>
  <si>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</si>
  <si>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</si>
  <si>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</si>
  <si>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</si>
  <si>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</si>
  <si>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</si>
  <si>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</si>
  <si>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</si>
  <si>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</si>
  <si>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</si>
  <si>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</si>
  <si>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</si>
  <si>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</si>
  <si>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</si>
  <si>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</si>
  <si>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</si>
  <si>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</si>
  <si>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</si>
  <si>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</si>
  <si>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</si>
  <si>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</si>
  <si>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</si>
  <si>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</si>
  <si>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</si>
  <si>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</si>
  <si>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</si>
  <si>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</si>
  <si>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</si>
  <si>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</si>
  <si>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</si>
  <si>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</si>
  <si>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</si>
  <si>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</si>
  <si>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</si>
  <si>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</si>
  <si>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</si>
  <si>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</si>
  <si>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</si>
  <si>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</si>
  <si>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</si>
  <si>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</si>
  <si>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</si>
  <si>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</si>
  <si>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</si>
  <si>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</si>
  <si>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</si>
  <si>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</si>
  <si>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</si>
  <si>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</si>
  <si>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</si>
  <si>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</si>
  <si>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</si>
  <si>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</si>
  <si>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</si>
  <si>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</si>
  <si>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</si>
  <si>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</si>
  <si>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</si>
  <si>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</si>
  <si>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</si>
  <si>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</si>
  <si>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</si>
  <si>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</si>
  <si>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</si>
  <si>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</si>
  <si>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</si>
  <si>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</si>
  <si>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</si>
  <si>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</si>
  <si>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</si>
  <si>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</si>
  <si>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</si>
  <si>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</si>
  <si>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</si>
  <si>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</si>
  <si>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</si>
  <si>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</si>
  <si>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</si>
  <si>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</si>
  <si>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</si>
  <si>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</si>
  <si>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</si>
  <si>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</si>
  <si>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</si>
  <si>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</si>
  <si>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</si>
  <si>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</si>
  <si>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</si>
  <si>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</si>
  <si>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</si>
  <si>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</si>
  <si>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</si>
  <si>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</si>
  <si>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</si>
  <si>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</si>
  <si>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</si>
  <si>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</si>
  <si>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</si>
  <si>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</si>
  <si>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</si>
  <si>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</si>
  <si>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</si>
  <si>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</si>
  <si>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</si>
  <si>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</si>
  <si>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</si>
  <si>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</si>
  <si>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</si>
  <si>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</si>
  <si>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</si>
  <si>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</si>
  <si>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</si>
  <si>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</si>
  <si>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</si>
  <si>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</si>
  <si>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</si>
  <si>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</si>
  <si>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</si>
  <si>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</si>
  <si>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</si>
  <si>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</si>
  <si>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</si>
  <si>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</si>
  <si>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</si>
  <si>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</si>
  <si>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</si>
  <si>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</si>
  <si>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</si>
  <si>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</si>
  <si>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</si>
  <si>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</si>
  <si>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</si>
  <si>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</si>
  <si>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</si>
  <si>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</si>
  <si>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</si>
  <si>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</si>
  <si>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</si>
  <si>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</si>
  <si>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</si>
  <si>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</si>
  <si>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</si>
  <si>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</si>
  <si>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</si>
  <si>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</si>
  <si>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</si>
  <si>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</si>
  <si>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</si>
  <si>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</si>
  <si>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</si>
  <si>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</si>
  <si>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</si>
  <si>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</si>
  <si>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</si>
  <si>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</si>
  <si>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</si>
  <si>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</si>
  <si>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</si>
  <si>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</si>
  <si>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</si>
  <si>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</si>
  <si>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</si>
  <si>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</si>
  <si>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</si>
  <si>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</si>
  <si>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</si>
  <si>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</si>
  <si>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</si>
  <si>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</si>
  <si>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</si>
  <si>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</si>
  <si>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</si>
  <si>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</si>
  <si>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</si>
  <si>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</si>
  <si>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</si>
  <si>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</si>
  <si>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</si>
  <si>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</si>
  <si>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</si>
  <si>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</si>
  <si>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</si>
  <si>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</si>
  <si>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</si>
  <si>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</si>
  <si>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</si>
  <si>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</si>
  <si>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</si>
  <si>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</si>
  <si>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</si>
  <si>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</si>
  <si>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</si>
  <si>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</si>
  <si>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</si>
  <si>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</si>
  <si>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</si>
  <si>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</si>
  <si>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</si>
  <si>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</si>
  <si>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</si>
  <si>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</si>
  <si>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</si>
  <si>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</si>
  <si>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</si>
  <si>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</si>
  <si>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</si>
  <si>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</si>
  <si>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</si>
  <si>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</si>
  <si>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</si>
  <si>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</si>
  <si>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</si>
  <si>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</si>
  <si>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</si>
  <si>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</si>
  <si>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</si>
  <si>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</si>
  <si>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</si>
  <si>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</si>
  <si>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</si>
  <si>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</si>
  <si>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</si>
  <si>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</si>
  <si>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</si>
  <si>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</si>
  <si>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</si>
  <si>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</si>
  <si>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</si>
  <si>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</si>
  <si>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</si>
  <si>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</si>
  <si>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</si>
  <si>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</si>
  <si>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</si>
  <si>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</si>
  <si>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</si>
  <si>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</si>
  <si>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</si>
  <si>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</si>
  <si>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</si>
  <si>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</si>
  <si>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</si>
  <si>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</si>
  <si>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</si>
  <si>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</si>
  <si>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</si>
  <si>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</si>
  <si>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</si>
  <si>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</si>
  <si>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</si>
  <si>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</si>
  <si>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</si>
  <si>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</si>
  <si>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</si>
  <si>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</si>
  <si>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</si>
  <si>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</si>
  <si>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</si>
  <si>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</si>
  <si>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</si>
  <si>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</si>
  <si>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</si>
  <si>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</si>
  <si>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</si>
  <si>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</si>
  <si>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</si>
  <si>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</si>
  <si>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</si>
  <si>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</si>
  <si>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</si>
  <si>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</si>
  <si>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</si>
  <si>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</si>
  <si>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</si>
  <si>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</si>
  <si>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</si>
  <si>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</si>
  <si>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</si>
  <si>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</si>
  <si>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</si>
  <si>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</si>
  <si>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</si>
  <si>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</si>
  <si>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</si>
  <si>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</si>
  <si>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</si>
  <si>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</si>
  <si>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</si>
  <si>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</si>
  <si>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</si>
  <si>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</si>
  <si>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</si>
  <si>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</si>
  <si>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</si>
  <si>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</si>
  <si>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</si>
  <si>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</si>
  <si>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</si>
  <si>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</si>
  <si>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</si>
  <si>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</si>
  <si>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</si>
  <si>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</si>
  <si>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</si>
  <si>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</si>
  <si>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</si>
  <si>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</si>
  <si>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</si>
  <si>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</si>
  <si>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</si>
  <si>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</si>
  <si>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</si>
  <si>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</si>
  <si>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</si>
  <si>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</si>
  <si>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</si>
  <si>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</si>
  <si>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</si>
  <si>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</si>
  <si>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</si>
  <si>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</si>
  <si>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</si>
  <si>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</si>
  <si>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</si>
  <si>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</si>
  <si>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</si>
  <si>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</si>
  <si>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</si>
  <si>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</si>
  <si>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</si>
  <si>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</si>
  <si>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</si>
  <si>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</si>
  <si>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</si>
  <si>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</si>
  <si>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</si>
  <si>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</si>
  <si>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</si>
  <si>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</si>
  <si>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</si>
  <si>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</si>
  <si>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</si>
  <si>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</si>
  <si>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</si>
  <si>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</si>
  <si>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</si>
  <si>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</si>
  <si>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</si>
  <si>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</si>
  <si>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</si>
  <si>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</si>
  <si>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</si>
  <si>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</si>
  <si>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</si>
  <si>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</si>
  <si>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</si>
  <si>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</si>
  <si>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</si>
  <si>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</si>
  <si>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</si>
  <si>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</si>
  <si>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</si>
  <si>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</si>
  <si>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</si>
  <si>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</si>
  <si>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</si>
  <si>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</si>
  <si>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</si>
  <si>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</si>
  <si>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</si>
  <si>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</si>
  <si>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</si>
  <si>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</si>
  <si>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</si>
  <si>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</si>
  <si>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</si>
  <si>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</si>
  <si>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</si>
  <si>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</si>
  <si>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</si>
  <si>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</si>
  <si>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</si>
  <si>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</si>
  <si>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</si>
  <si>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</si>
  <si>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</si>
  <si>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</si>
  <si>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</si>
  <si>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</si>
  <si>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</si>
  <si>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</si>
  <si>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</si>
  <si>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</si>
  <si>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</si>
  <si>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</si>
  <si>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</si>
  <si>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</si>
  <si>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</si>
  <si>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</si>
  <si>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</si>
  <si>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</si>
  <si>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</si>
  <si>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</si>
  <si>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</si>
  <si>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</si>
  <si>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</si>
  <si>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</si>
  <si>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</si>
  <si>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</si>
  <si>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</si>
  <si>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</si>
  <si>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</si>
  <si>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</si>
  <si>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</si>
  <si>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</si>
  <si>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</si>
  <si>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</si>
  <si>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</si>
  <si>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</si>
  <si>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</si>
  <si>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</si>
  <si>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</si>
  <si>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</si>
  <si>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</si>
  <si>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</si>
  <si>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</si>
  <si>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</si>
  <si>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</si>
  <si>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</si>
  <si>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</si>
  <si>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</si>
  <si>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</si>
  <si>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</si>
  <si>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</si>
  <si>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</si>
  <si>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</si>
  <si>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</si>
  <si>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</si>
  <si>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</si>
  <si>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</si>
  <si>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</si>
  <si>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</si>
  <si>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</si>
  <si>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</si>
  <si>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</si>
  <si>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</si>
  <si>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</si>
  <si>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</si>
  <si>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</si>
  <si>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</si>
  <si>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</si>
  <si>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</si>
  <si>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</si>
  <si>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</si>
  <si>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</si>
  <si>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</si>
  <si>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</si>
  <si>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</si>
  <si>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</si>
  <si>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</si>
  <si>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</si>
  <si>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</si>
  <si>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</si>
  <si>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</si>
  <si>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</si>
  <si>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</si>
  <si>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</si>
  <si>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</si>
  <si>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</si>
  <si>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</si>
  <si>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</si>
  <si>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</si>
  <si>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</si>
  <si>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</si>
  <si>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</si>
  <si>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</si>
  <si>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</si>
  <si>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</si>
  <si>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</si>
  <si>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</si>
  <si>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</si>
  <si>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</si>
  <si>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</si>
  <si>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</si>
  <si>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</si>
  <si>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</si>
  <si>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</si>
  <si>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</si>
  <si>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</si>
  <si>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</si>
  <si>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</si>
  <si>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</si>
  <si>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</si>
  <si>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</si>
  <si>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</si>
  <si>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</si>
  <si>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</si>
  <si>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</si>
  <si>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</si>
  <si>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</si>
  <si>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</si>
  <si>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</si>
  <si>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</si>
  <si>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</si>
  <si>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</si>
  <si>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</si>
  <si>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</si>
  <si>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</si>
  <si>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</si>
  <si>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</si>
  <si>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</si>
  <si>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</si>
  <si>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</si>
  <si>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</si>
  <si>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</si>
  <si>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</si>
  <si>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</si>
  <si>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</si>
  <si>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</si>
  <si>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</si>
  <si>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</si>
  <si>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</si>
  <si>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</si>
  <si>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</si>
  <si>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</si>
  <si>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</si>
  <si>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</si>
  <si>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</si>
  <si>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</si>
  <si>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</si>
  <si>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</si>
  <si>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</si>
  <si>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</si>
  <si>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</si>
  <si>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</si>
  <si>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</si>
  <si>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</si>
  <si>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</si>
  <si>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</si>
  <si>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</si>
  <si>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</si>
  <si>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</si>
  <si>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</si>
  <si>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</si>
  <si>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</si>
  <si>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</si>
  <si>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</si>
  <si>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</si>
  <si>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</si>
  <si>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</si>
  <si>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</si>
  <si>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</si>
  <si>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</si>
  <si>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</si>
  <si>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</si>
  <si>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</si>
  <si>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</si>
  <si>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</si>
  <si>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</si>
  <si>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</si>
  <si>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</si>
  <si>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</si>
  <si>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</si>
  <si>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</si>
  <si>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</si>
  <si>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</si>
  <si>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</si>
  <si>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</si>
  <si>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</si>
  <si>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</si>
  <si>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</si>
  <si>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</si>
  <si>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</si>
  <si>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</si>
  <si>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</si>
  <si>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</si>
  <si>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</si>
  <si>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</si>
  <si>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</si>
  <si>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</si>
  <si>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</si>
  <si>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</si>
  <si>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</si>
  <si>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</si>
  <si>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</si>
  <si>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</si>
  <si>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</si>
  <si>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</si>
  <si>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</si>
  <si>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</si>
  <si>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</si>
  <si>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</si>
  <si>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</si>
  <si>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</si>
  <si>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</si>
  <si>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</si>
  <si>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</si>
  <si>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</si>
  <si>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</si>
  <si>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</si>
  <si>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</si>
  <si>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</si>
  <si>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</si>
  <si>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</si>
  <si>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</si>
  <si>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</si>
  <si>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</si>
  <si>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</si>
  <si>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</si>
  <si>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</si>
  <si>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</si>
  <si>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</si>
  <si>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</si>
  <si>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</si>
  <si>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</si>
  <si>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</si>
  <si>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</si>
  <si>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</si>
  <si>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</si>
  <si>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</si>
  <si>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</si>
  <si>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</si>
  <si>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</si>
  <si>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</si>
  <si>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</si>
  <si>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</si>
  <si>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</si>
  <si>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</si>
  <si>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</si>
  <si>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</si>
  <si>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</si>
  <si>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</si>
  <si>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</si>
  <si>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</si>
  <si>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</si>
  <si>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</si>
  <si>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</si>
  <si>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</si>
  <si>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</si>
  <si>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</si>
  <si>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</si>
  <si>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</si>
  <si>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</si>
  <si>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</si>
  <si>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</si>
  <si>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</si>
  <si>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</si>
  <si>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</si>
  <si>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</si>
  <si>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</si>
  <si>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</si>
  <si>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</si>
  <si>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</si>
  <si>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</si>
  <si>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</si>
  <si>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</si>
  <si>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</si>
  <si>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</si>
  <si>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</si>
  <si>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</si>
  <si>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</si>
  <si>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</si>
  <si>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</si>
  <si>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</si>
  <si>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</si>
  <si>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</si>
  <si>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</si>
  <si>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</si>
  <si>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</si>
  <si>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</si>
  <si>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</si>
  <si>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</si>
  <si>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</si>
  <si>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</si>
  <si>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</si>
  <si>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</si>
  <si>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</si>
  <si>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</si>
  <si>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</si>
  <si>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</si>
  <si>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</si>
  <si>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</si>
  <si>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</si>
  <si>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</si>
  <si>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</si>
  <si>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</si>
  <si>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</si>
  <si>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</si>
  <si>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</si>
  <si>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</si>
  <si>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</si>
  <si>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</si>
  <si>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</si>
  <si>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</si>
  <si>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</si>
  <si>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</si>
  <si>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</si>
  <si>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</si>
  <si>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</si>
  <si>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</si>
  <si>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</si>
  <si>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</si>
  <si>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</si>
  <si>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</si>
  <si>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</si>
  <si>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</si>
  <si>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</si>
  <si>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</si>
  <si>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</si>
  <si>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</si>
  <si>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</si>
  <si>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</si>
  <si>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</si>
  <si>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</si>
  <si>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</si>
  <si>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</si>
  <si>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</si>
  <si>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</si>
  <si>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</si>
  <si>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</si>
  <si>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</si>
  <si>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</si>
  <si>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</si>
  <si>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</si>
  <si>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</si>
  <si>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</si>
  <si>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</si>
  <si>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</si>
  <si>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</si>
  <si>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</si>
  <si>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</si>
  <si>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</si>
  <si>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</si>
  <si>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</si>
  <si>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</si>
  <si>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</si>
  <si>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</si>
  <si>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</si>
  <si>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</si>
  <si>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</si>
  <si>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</si>
  <si>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</si>
  <si>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</si>
  <si>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</si>
  <si>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</si>
  <si>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</si>
  <si>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</si>
  <si>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</si>
  <si>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</si>
  <si>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</si>
  <si>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</si>
  <si>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</si>
  <si>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</si>
  <si>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</si>
  <si>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</si>
  <si>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</si>
  <si>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</si>
  <si>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</si>
  <si>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</si>
  <si>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</si>
  <si>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</si>
  <si>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</si>
  <si>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</si>
  <si>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</si>
  <si>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</si>
  <si>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</si>
  <si>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</si>
  <si>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</si>
  <si>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</si>
  <si>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</si>
  <si>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</si>
  <si>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</si>
  <si>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</si>
  <si>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</si>
  <si>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</si>
  <si>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</si>
  <si>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</si>
  <si>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</si>
  <si>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</si>
  <si>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</si>
  <si>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</si>
  <si>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</si>
  <si>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</si>
  <si>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</si>
  <si>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</si>
  <si>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</si>
  <si>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</si>
  <si>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</si>
  <si>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</si>
  <si>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</si>
  <si>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</si>
  <si>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</si>
  <si>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</si>
  <si>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</si>
  <si>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</si>
  <si>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</si>
  <si>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</si>
  <si>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</si>
  <si>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</si>
  <si>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</si>
  <si>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</si>
  <si>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</si>
  <si>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</si>
  <si>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</si>
  <si>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</si>
  <si>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</si>
  <si>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</si>
  <si>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</si>
  <si>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</si>
  <si>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</si>
  <si>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</si>
  <si>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</si>
  <si>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</si>
  <si>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</si>
  <si>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</si>
  <si>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</si>
  <si>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</si>
  <si>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</si>
  <si>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</si>
  <si>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</si>
  <si>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</si>
  <si>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</si>
  <si>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</si>
  <si>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</si>
  <si>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</si>
  <si>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</si>
  <si>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</si>
  <si>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</si>
  <si>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</si>
  <si>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</si>
  <si>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</si>
  <si>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</si>
  <si>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</si>
  <si>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</si>
  <si>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</si>
  <si>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</si>
  <si>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</si>
  <si>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</si>
  <si>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</si>
  <si>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</si>
  <si>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</si>
  <si>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</si>
  <si>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</si>
  <si>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</si>
  <si>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</si>
  <si>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</si>
  <si>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</si>
  <si>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</si>
  <si>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</si>
  <si>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</si>
  <si>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</si>
  <si>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</si>
  <si>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</si>
  <si>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</si>
  <si>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</si>
  <si>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</si>
  <si>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</si>
  <si>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</si>
  <si>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</si>
  <si>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</si>
  <si>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</si>
  <si>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</si>
  <si>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</si>
  <si>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</si>
  <si>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</si>
  <si>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</si>
  <si>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</si>
  <si>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</si>
  <si>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</si>
  <si>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</si>
  <si>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</si>
  <si>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</si>
  <si>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</si>
  <si>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</si>
  <si>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</si>
  <si>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</si>
  <si>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</si>
  <si>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</si>
  <si>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</si>
  <si>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</si>
  <si>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</si>
  <si>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</si>
  <si>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</si>
  <si>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</si>
  <si>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</si>
  <si>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</si>
  <si>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</si>
  <si>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</si>
  <si>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</si>
  <si>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</si>
  <si>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</si>
  <si>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</si>
  <si>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</si>
  <si>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</si>
  <si>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</si>
  <si>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</si>
  <si>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</si>
  <si>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</si>
  <si>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</si>
  <si>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</si>
  <si>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</si>
  <si>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</si>
  <si>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</si>
  <si>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</si>
  <si>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</si>
  <si>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</si>
  <si>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</si>
  <si>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</si>
  <si>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</si>
  <si>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</si>
  <si>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</si>
  <si>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</si>
  <si>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</si>
  <si>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</si>
  <si>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</si>
  <si>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</si>
  <si>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</si>
  <si>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</si>
  <si>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</si>
  <si>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</si>
  <si>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</si>
  <si>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</si>
  <si>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</si>
  <si>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</si>
  <si>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</si>
  <si>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</si>
  <si>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</si>
  <si>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</si>
  <si>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</si>
  <si>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</si>
  <si>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</si>
  <si>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</si>
  <si>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</si>
  <si>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</si>
  <si>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</si>
  <si>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</si>
  <si>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</si>
  <si>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</si>
  <si>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</si>
  <si>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</si>
  <si>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</si>
  <si>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</si>
  <si>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</si>
  <si>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</si>
  <si>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</si>
  <si>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</si>
  <si>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</si>
  <si>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</si>
  <si>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</si>
  <si>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</si>
  <si>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</si>
  <si>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</si>
  <si>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</si>
  <si>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</si>
  <si>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</si>
  <si>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</si>
  <si>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</si>
  <si>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</si>
  <si>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</si>
  <si>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</si>
  <si>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</si>
  <si>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</si>
  <si>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</si>
  <si>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</si>
  <si>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</si>
  <si>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</si>
  <si>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</si>
  <si>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</si>
  <si>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</si>
  <si>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</si>
  <si>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</si>
  <si>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</si>
  <si>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</si>
  <si>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</si>
  <si>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</si>
  <si>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</si>
  <si>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</si>
  <si>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</si>
  <si>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</si>
  <si>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</si>
  <si>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</si>
  <si>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</si>
  <si>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</si>
  <si>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</si>
  <si>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</si>
  <si>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</si>
  <si>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</si>
  <si>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</si>
  <si>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</si>
  <si>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</si>
  <si>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</si>
  <si>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</si>
  <si>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</si>
  <si>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</si>
  <si>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</si>
  <si>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</si>
  <si>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</si>
  <si>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</si>
  <si>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</si>
  <si>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</si>
  <si>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</si>
  <si>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</si>
  <si>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</si>
  <si>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</si>
  <si>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</si>
  <si>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</si>
  <si>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</si>
  <si>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</si>
  <si>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</si>
  <si>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</si>
  <si>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</si>
  <si>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</si>
  <si>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</si>
  <si>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</si>
  <si>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</si>
  <si>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</si>
  <si>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</si>
  <si>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</si>
  <si>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</si>
  <si>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</si>
  <si>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</si>
  <si>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</si>
  <si>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</si>
  <si>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</si>
  <si>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</si>
  <si>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</si>
  <si>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</si>
  <si>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</si>
  <si>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</si>
  <si>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</si>
  <si>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</si>
  <si>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</si>
  <si>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</si>
  <si>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</si>
  <si>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</si>
  <si>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</si>
  <si>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</si>
  <si>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</si>
  <si>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</si>
  <si>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</si>
  <si>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</si>
  <si>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</si>
  <si>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</si>
  <si>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</si>
  <si>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</si>
  <si>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</si>
  <si>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</si>
  <si>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</si>
  <si>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</si>
  <si>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</si>
  <si>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</si>
  <si>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</si>
  <si>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</si>
  <si>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</si>
  <si>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</si>
  <si>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</si>
  <si>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</si>
  <si>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</si>
  <si>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</si>
  <si>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</si>
  <si>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</si>
  <si>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</si>
  <si>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</si>
  <si>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</si>
  <si>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</si>
  <si>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</si>
  <si>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</si>
  <si>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</si>
  <si>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</si>
  <si>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</si>
  <si>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</si>
  <si>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</si>
  <si>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</si>
  <si>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</si>
  <si>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</si>
  <si>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</si>
  <si>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</si>
  <si>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</si>
  <si>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</si>
  <si>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</si>
  <si>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</si>
  <si>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</si>
  <si>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</si>
  <si>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</si>
  <si>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</si>
  <si>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</si>
  <si>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</si>
  <si>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</si>
  <si>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</si>
  <si>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</si>
  <si>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</si>
  <si>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</si>
  <si>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</si>
  <si>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</si>
  <si>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</si>
  <si>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</si>
  <si>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</si>
  <si>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</si>
  <si>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</si>
  <si>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</si>
  <si>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</si>
  <si>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</si>
  <si>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</si>
  <si>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</si>
  <si>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</si>
  <si>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</si>
  <si>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</si>
  <si>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</si>
  <si>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</si>
  <si>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</si>
  <si>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</si>
  <si>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</si>
  <si>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</si>
  <si>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</si>
  <si>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</si>
  <si>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</si>
  <si>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</si>
  <si>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</si>
  <si>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</si>
  <si>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</si>
  <si>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</si>
  <si>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</si>
  <si>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</si>
  <si>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</si>
  <si>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</si>
  <si>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</si>
  <si>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</si>
  <si>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</si>
  <si>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</si>
  <si>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</si>
  <si>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</si>
  <si>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</si>
  <si>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</si>
  <si>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</si>
  <si>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</si>
  <si>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</si>
  <si>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</si>
  <si>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</si>
  <si>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</si>
  <si>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</si>
  <si>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</si>
  <si>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</si>
  <si>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</si>
  <si>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</si>
  <si>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</si>
  <si>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</si>
  <si>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</si>
  <si>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</si>
  <si>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</si>
  <si>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</si>
  <si>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</si>
  <si>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</si>
  <si>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</si>
  <si>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</si>
  <si>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</si>
  <si>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</si>
  <si>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</si>
  <si>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</si>
  <si>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</si>
  <si>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</si>
  <si>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</si>
  <si>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</si>
  <si>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</si>
  <si>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</si>
  <si>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</si>
  <si>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</si>
  <si>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</si>
  <si>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</si>
  <si>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</si>
  <si>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</si>
  <si>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</si>
  <si>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</si>
  <si>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</si>
  <si>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</si>
  <si>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</si>
  <si>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</si>
  <si>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</si>
  <si>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</si>
  <si>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</si>
  <si>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</si>
  <si>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</si>
  <si>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</si>
  <si>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</si>
  <si>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</si>
  <si>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</si>
  <si>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</si>
  <si>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</si>
  <si>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</si>
  <si>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</si>
  <si>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</si>
  <si>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</si>
  <si>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</si>
  <si>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</si>
  <si>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</si>
  <si>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</si>
  <si>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</si>
  <si>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</si>
  <si>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</si>
  <si>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</si>
  <si>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</si>
  <si>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</si>
  <si>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</si>
  <si>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</si>
  <si>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</si>
  <si>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</si>
  <si>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</si>
  <si>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</si>
  <si>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</si>
  <si>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</si>
  <si>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</si>
  <si>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</si>
  <si>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</si>
  <si>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</si>
  <si>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</si>
  <si>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</si>
  <si>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</si>
  <si>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</si>
  <si>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</si>
  <si>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</si>
  <si>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</si>
  <si>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</si>
  <si>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</si>
  <si>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</si>
  <si>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</si>
  <si>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</si>
  <si>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</si>
  <si>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</si>
  <si>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</si>
  <si>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</si>
  <si>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</si>
  <si>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</si>
  <si>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</si>
  <si>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</si>
  <si>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</si>
  <si>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</si>
  <si>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</si>
  <si>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</si>
  <si>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</si>
  <si>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</si>
  <si>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</si>
  <si>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</si>
  <si>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</si>
  <si>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</si>
  <si>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</si>
  <si>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</si>
  <si>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</si>
  <si>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</si>
  <si>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</si>
  <si>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</si>
  <si>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</si>
  <si>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</si>
  <si>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</si>
  <si>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</si>
  <si>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</si>
  <si>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</si>
  <si>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</si>
  <si>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</si>
  <si>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</si>
  <si>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</si>
  <si>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</si>
  <si>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</si>
  <si>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</si>
  <si>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</si>
  <si>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</si>
  <si>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</si>
  <si>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</si>
  <si>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</si>
  <si>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</si>
  <si>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</si>
  <si>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</si>
  <si>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</si>
  <si>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</si>
  <si>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</si>
  <si>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</si>
  <si>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</si>
  <si>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</si>
  <si>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</si>
  <si>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</si>
  <si>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</si>
  <si>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</si>
  <si>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</si>
  <si>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</si>
  <si>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</si>
  <si>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</si>
  <si>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</si>
  <si>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</si>
  <si>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</si>
  <si>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</si>
  <si>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</si>
  <si>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</si>
  <si>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</si>
  <si>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</si>
  <si>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</si>
  <si>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</si>
  <si>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</si>
  <si>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</si>
  <si>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</si>
  <si>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</si>
  <si>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</si>
  <si>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</si>
  <si>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</si>
  <si>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</si>
  <si>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</si>
  <si>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</si>
  <si>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</si>
  <si>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</si>
  <si>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</si>
  <si>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</si>
  <si>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</si>
  <si>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</si>
  <si>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</si>
  <si>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</si>
  <si>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</si>
  <si>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</si>
  <si>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</si>
  <si>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</si>
  <si>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</si>
  <si>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</si>
  <si>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</si>
  <si>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</si>
  <si>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</si>
  <si>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</si>
  <si>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</si>
  <si>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</si>
  <si>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</si>
  <si>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</si>
  <si>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</si>
  <si>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</si>
  <si>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</si>
  <si>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</si>
  <si>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</si>
  <si>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</si>
  <si>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</si>
  <si>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</si>
  <si>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</si>
  <si>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</si>
  <si>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</si>
  <si>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</si>
  <si>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</si>
  <si>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</si>
  <si>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</si>
  <si>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</si>
  <si>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</si>
  <si>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</si>
  <si>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</si>
  <si>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</si>
  <si>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</si>
  <si>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</si>
  <si>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</si>
  <si>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</si>
  <si>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</si>
  <si>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</si>
  <si>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</si>
  <si>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</si>
  <si>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</si>
  <si>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</si>
  <si>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</si>
  <si>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</si>
  <si>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</si>
  <si>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</si>
  <si>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</si>
  <si>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</si>
  <si>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</si>
  <si>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</si>
  <si>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</si>
  <si>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</si>
  <si>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</si>
  <si>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</si>
  <si>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</si>
  <si>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</si>
  <si>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</si>
  <si>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</si>
  <si>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</si>
  <si>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</si>
  <si>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</si>
  <si>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</si>
  <si>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</si>
  <si>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</si>
  <si>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</si>
  <si>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</si>
  <si>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</si>
  <si>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</si>
  <si>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</si>
  <si>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</si>
  <si>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</si>
  <si>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</si>
  <si>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</si>
  <si>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</si>
  <si>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</si>
  <si>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</si>
  <si>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</si>
  <si>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</si>
  <si>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</si>
  <si>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</si>
  <si>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</si>
  <si>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</si>
  <si>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</si>
  <si>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</si>
  <si>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</si>
  <si>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</si>
  <si>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</si>
  <si>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</si>
  <si>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</si>
  <si>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</si>
  <si>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</si>
  <si>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</si>
  <si>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</si>
  <si>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</si>
  <si>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</si>
  <si>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</si>
  <si>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</si>
  <si>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</si>
  <si>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</si>
  <si>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</si>
  <si>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</si>
  <si>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</si>
  <si>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</si>
  <si>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</si>
  <si>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</si>
  <si>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</si>
  <si>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</si>
  <si>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</si>
  <si>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</si>
  <si>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</si>
  <si>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</si>
  <si>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</si>
  <si>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</si>
  <si>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</si>
  <si>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</si>
  <si>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</si>
  <si>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</si>
  <si>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</si>
  <si>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</si>
  <si>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</si>
  <si>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</si>
  <si>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</si>
  <si>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</si>
  <si>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</si>
  <si>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</si>
  <si>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</si>
  <si>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</si>
  <si>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</si>
  <si>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</si>
  <si>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</si>
  <si>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</si>
  <si>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</si>
  <si>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</si>
  <si>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</si>
  <si>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</si>
  <si>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</si>
  <si>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</si>
  <si>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</si>
  <si>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</si>
  <si>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</si>
  <si>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</si>
  <si>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</si>
  <si>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</si>
  <si>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</si>
  <si>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</si>
  <si>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</si>
  <si>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</si>
  <si>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</si>
  <si>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</si>
  <si>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</si>
  <si>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</si>
  <si>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</si>
  <si>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</si>
  <si>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</si>
  <si>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</si>
  <si>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</si>
  <si>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</si>
  <si>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</si>
  <si>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</si>
  <si>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</si>
  <si>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</si>
  <si>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</si>
  <si>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</si>
  <si>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</si>
  <si>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</si>
  <si>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</si>
  <si>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</si>
  <si>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</si>
  <si>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</si>
  <si>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</si>
  <si>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</si>
  <si>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</si>
  <si>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</si>
  <si>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</si>
  <si>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</si>
  <si>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</si>
  <si>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</si>
  <si>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</si>
  <si>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</si>
  <si>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</si>
  <si>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</si>
  <si>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</si>
  <si>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</si>
  <si>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</si>
  <si>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</si>
  <si>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</si>
  <si>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</si>
  <si>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</si>
  <si>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</si>
  <si>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</si>
  <si>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</si>
  <si>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</si>
  <si>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</si>
  <si>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</si>
  <si>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</si>
  <si>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</si>
  <si>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</si>
  <si>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</si>
  <si>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</si>
  <si>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</si>
  <si>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</si>
  <si>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</si>
  <si>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</si>
  <si>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</si>
  <si>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</si>
  <si>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</si>
  <si>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</si>
  <si>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</si>
  <si>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</si>
  <si>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</si>
  <si>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</si>
  <si>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</si>
  <si>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</si>
  <si>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</si>
  <si>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</si>
  <si>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</si>
  <si>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</si>
  <si>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</si>
  <si>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</si>
  <si>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</si>
  <si>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</si>
  <si>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</si>
  <si>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</si>
  <si>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</si>
  <si>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</si>
  <si>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</si>
  <si>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</si>
  <si>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</si>
  <si>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</si>
  <si>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</si>
  <si>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</si>
  <si>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</si>
  <si>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</si>
  <si>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</si>
  <si>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</si>
  <si>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</si>
  <si>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</si>
  <si>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</si>
  <si>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</si>
  <si>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</si>
  <si>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</si>
  <si>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</si>
  <si>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</si>
  <si>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</si>
  <si>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</si>
  <si>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</si>
  <si>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</si>
  <si>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</si>
  <si>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</si>
  <si>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</si>
  <si>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</si>
  <si>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</si>
  <si>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</si>
  <si>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</si>
  <si>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</si>
  <si>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</si>
  <si>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</si>
  <si>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</si>
  <si>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</si>
  <si>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</si>
  <si>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</si>
  <si>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</si>
  <si>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</si>
  <si>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</si>
  <si>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</si>
  <si>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</si>
  <si>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</si>
  <si>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</si>
  <si>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</si>
  <si>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</si>
  <si>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</si>
  <si>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</si>
  <si>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</si>
  <si>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</si>
  <si>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</si>
  <si>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</si>
  <si>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</si>
  <si>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</si>
  <si>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</si>
  <si>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</si>
  <si>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</si>
  <si>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</si>
  <si>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</si>
  <si>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</si>
  <si>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</si>
  <si>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</si>
  <si>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</si>
  <si>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</si>
  <si>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</si>
  <si>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</si>
  <si>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</si>
  <si>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</si>
  <si>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</si>
  <si>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</si>
  <si>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</si>
  <si>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</si>
  <si>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</si>
  <si>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</si>
  <si>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</si>
  <si>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</si>
  <si>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</si>
  <si>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</si>
  <si>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</si>
  <si>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</si>
  <si>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</si>
  <si>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</si>
  <si>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</si>
  <si>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</si>
  <si>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</si>
  <si>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</si>
  <si>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</si>
  <si>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</si>
  <si>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</si>
  <si>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</si>
  <si>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</si>
  <si>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</si>
  <si>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</si>
  <si>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</si>
  <si>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</si>
  <si>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</si>
  <si>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</si>
  <si>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</si>
  <si>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</si>
  <si>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</si>
  <si>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</si>
  <si>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</si>
  <si>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</si>
  <si>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</si>
  <si>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</si>
  <si>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</si>
  <si>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</si>
  <si>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</si>
  <si>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</si>
  <si>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</si>
  <si>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</si>
  <si>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</si>
  <si>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</si>
  <si>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</si>
  <si>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</si>
  <si>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</si>
  <si>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</si>
  <si>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</si>
  <si>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</si>
  <si>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</si>
  <si>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</si>
  <si>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</si>
  <si>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</si>
  <si>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</si>
  <si>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</si>
  <si>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</si>
  <si>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</si>
  <si>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</si>
  <si>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</si>
  <si>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</si>
  <si>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</si>
  <si>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</si>
  <si>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</si>
  <si>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</si>
  <si>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</si>
  <si>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</si>
  <si>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</si>
  <si>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</si>
  <si>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</si>
  <si>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</si>
  <si>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</si>
  <si>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</si>
  <si>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</si>
  <si>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</si>
  <si>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</si>
  <si>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</si>
  <si>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</si>
  <si>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</si>
  <si>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</si>
  <si>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</si>
  <si>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</si>
  <si>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</si>
  <si>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</si>
  <si>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</si>
  <si>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</si>
  <si>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</si>
  <si>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</si>
  <si>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</si>
  <si>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</si>
  <si>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</si>
  <si>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</si>
  <si>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</si>
  <si>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</si>
  <si>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</si>
  <si>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</si>
  <si>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</si>
  <si>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</si>
  <si>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</si>
  <si>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</si>
  <si>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</si>
  <si>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</si>
  <si>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</si>
  <si>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</si>
  <si>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</si>
  <si>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</si>
  <si>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</si>
  <si>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</si>
  <si>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</si>
  <si>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</si>
  <si>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</si>
  <si>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</si>
  <si>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</si>
  <si>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</si>
  <si>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</si>
  <si>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</si>
  <si>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</si>
  <si>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</si>
  <si>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</si>
  <si>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</si>
  <si>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</si>
  <si>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</si>
  <si>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</si>
  <si>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</si>
  <si>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</si>
  <si>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</si>
  <si>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</si>
  <si>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</si>
  <si>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</si>
  <si>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</si>
  <si>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</si>
  <si>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</si>
  <si>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</si>
  <si>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</si>
  <si>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</si>
  <si>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</si>
  <si>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</si>
  <si>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</si>
  <si>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</si>
  <si>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</si>
  <si>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</si>
  <si>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</si>
  <si>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</si>
  <si>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</si>
  <si>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</si>
  <si>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</si>
  <si>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</si>
  <si>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</si>
  <si>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</si>
  <si>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</si>
  <si>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</si>
  <si>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</si>
  <si>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</si>
  <si>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</si>
  <si>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</si>
  <si>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</si>
  <si>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</si>
  <si>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</si>
  <si>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</si>
  <si>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</si>
  <si>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</si>
  <si>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</si>
  <si>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</si>
  <si>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</si>
  <si>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</si>
  <si>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</si>
  <si>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</si>
  <si>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</si>
  <si>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</si>
  <si>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</si>
  <si>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</si>
  <si>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</si>
  <si>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</si>
  <si>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</si>
  <si>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</si>
  <si>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</si>
  <si>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</si>
  <si>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</si>
  <si>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</si>
  <si>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</si>
  <si>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</si>
  <si>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</si>
  <si>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</si>
  <si>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</si>
  <si>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</si>
  <si>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</si>
  <si>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</si>
  <si>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</si>
  <si>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</si>
  <si>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</si>
  <si>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</si>
  <si>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</si>
  <si>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</si>
  <si>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</si>
  <si>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</si>
  <si>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</si>
  <si>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</si>
  <si>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</si>
  <si>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</si>
  <si>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</si>
  <si>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</si>
  <si>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</si>
  <si>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</si>
  <si>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</si>
  <si>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</si>
  <si>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</si>
  <si>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</si>
  <si>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</si>
  <si>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</si>
  <si>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</si>
  <si>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</si>
  <si>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</si>
  <si>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</si>
  <si>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</si>
  <si>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</si>
  <si>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</si>
  <si>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</si>
  <si>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</si>
  <si>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</si>
  <si>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</si>
  <si>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</si>
  <si>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</si>
  <si>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</si>
  <si>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</si>
  <si>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</si>
  <si>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</si>
  <si>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</si>
  <si>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</si>
  <si>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</si>
  <si>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</si>
  <si>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</si>
  <si>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</si>
  <si>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</si>
  <si>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</si>
  <si>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</si>
  <si>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</si>
  <si>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</si>
  <si>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</si>
  <si>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</si>
  <si>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</si>
  <si>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</si>
  <si>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</si>
  <si>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</si>
  <si>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</si>
  <si>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</si>
  <si>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</si>
  <si>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</si>
  <si>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</si>
  <si>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</si>
  <si>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</si>
  <si>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</si>
  <si>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</si>
  <si>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</si>
  <si>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</si>
  <si>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</si>
  <si>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</si>
  <si>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</si>
  <si>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</si>
  <si>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</si>
  <si>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</si>
  <si>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</si>
  <si>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</si>
  <si>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</si>
  <si>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</si>
  <si>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</si>
  <si>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</si>
  <si>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</si>
  <si>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</si>
  <si>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</si>
  <si>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</si>
  <si>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</si>
  <si>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</si>
  <si>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</si>
  <si>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</si>
  <si>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</si>
  <si>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</si>
  <si>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</si>
  <si>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</si>
  <si>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</si>
  <si>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</si>
  <si>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</si>
  <si>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</si>
  <si>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</si>
  <si>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</si>
  <si>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</si>
  <si>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</si>
  <si>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</si>
  <si>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</si>
  <si>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</si>
  <si>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</si>
  <si>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</si>
  <si>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</si>
  <si>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</si>
  <si>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</si>
  <si>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</si>
  <si>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</si>
  <si>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</si>
  <si>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</si>
  <si>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</si>
  <si>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</si>
  <si>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</si>
  <si>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</si>
  <si>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</si>
  <si>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</si>
  <si>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</si>
  <si>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</si>
  <si>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</si>
  <si>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</si>
  <si>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</si>
  <si>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</si>
  <si>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</si>
  <si>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</si>
  <si>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</si>
  <si>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</si>
  <si>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</si>
  <si>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</si>
  <si>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</si>
  <si>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</si>
  <si>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</si>
  <si>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</si>
  <si>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</si>
  <si>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</si>
  <si>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</si>
  <si>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</si>
  <si>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</si>
  <si>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</si>
  <si>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</si>
  <si>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</si>
  <si>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</si>
  <si>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</si>
  <si>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</si>
  <si>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</si>
  <si>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</si>
  <si>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</si>
  <si>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</si>
  <si>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</si>
  <si>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</si>
  <si>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</si>
  <si>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</si>
  <si>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</si>
  <si>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</si>
  <si>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</si>
  <si>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</si>
  <si>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</si>
  <si>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</si>
  <si>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</si>
  <si>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</si>
  <si>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</si>
  <si>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</si>
  <si>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</si>
  <si>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</si>
  <si>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</si>
  <si>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</si>
  <si>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</si>
  <si>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</si>
  <si>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</si>
  <si>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</si>
  <si>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</si>
  <si>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</si>
  <si>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</si>
  <si>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</si>
  <si>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</si>
  <si>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</si>
  <si>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</si>
  <si>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</si>
  <si>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</si>
  <si>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</si>
  <si>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</si>
  <si>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</si>
  <si>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</si>
  <si>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</si>
  <si>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</si>
  <si>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</si>
  <si>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</si>
  <si>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</si>
  <si>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</si>
  <si>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</si>
  <si>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</si>
  <si>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</si>
  <si>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</si>
  <si>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</si>
  <si>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</si>
  <si>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</si>
  <si>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</si>
  <si>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</si>
  <si>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</si>
  <si>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</si>
  <si>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</si>
  <si>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</si>
  <si>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</si>
  <si>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</si>
  <si>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</si>
  <si>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</si>
  <si>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</si>
  <si>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</si>
  <si>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</si>
  <si>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</si>
  <si>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</si>
  <si>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</si>
  <si>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</si>
  <si>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</si>
  <si>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</si>
  <si>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</si>
  <si>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</si>
  <si>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</si>
  <si>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</si>
  <si>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</si>
  <si>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</si>
  <si>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</si>
  <si>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</si>
  <si>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</si>
  <si>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</si>
  <si>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</si>
  <si>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</si>
  <si>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</si>
  <si>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</si>
  <si>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</si>
  <si>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</si>
  <si>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</si>
  <si>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</si>
  <si>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</si>
  <si>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</si>
  <si>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</si>
  <si>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</si>
  <si>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</si>
  <si>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</si>
  <si>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</si>
  <si>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</si>
  <si>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</si>
  <si>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</si>
  <si>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</si>
  <si>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</si>
  <si>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</si>
  <si>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</si>
  <si>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</si>
  <si>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</si>
  <si>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</si>
  <si>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</si>
  <si>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</si>
  <si>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</si>
  <si>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</si>
  <si>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</si>
  <si>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</si>
  <si>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</si>
  <si>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</si>
  <si>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</si>
  <si>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</si>
  <si>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</si>
  <si>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</si>
  <si>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</si>
  <si>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</si>
  <si>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</si>
  <si>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</si>
  <si>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</si>
  <si>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</si>
  <si>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</si>
  <si>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</si>
  <si>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</si>
  <si>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</si>
  <si>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</si>
  <si>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</si>
  <si>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</si>
  <si>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</si>
  <si>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</si>
  <si>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</si>
  <si>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</si>
  <si>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</si>
  <si>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</si>
  <si>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</si>
  <si>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</si>
  <si>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</si>
  <si>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</si>
  <si>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</si>
  <si>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</si>
  <si>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</si>
  <si>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</si>
  <si>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</si>
  <si>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</si>
  <si>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</si>
  <si>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</si>
  <si>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</si>
  <si>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</si>
  <si>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</si>
  <si>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</si>
  <si>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</si>
  <si>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</si>
  <si>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</si>
  <si>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</si>
  <si>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</si>
  <si>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</si>
  <si>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</si>
  <si>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</si>
  <si>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</si>
  <si>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</si>
  <si>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</si>
  <si>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</si>
  <si>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</si>
  <si>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</si>
  <si>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</si>
  <si>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</si>
  <si>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</si>
  <si>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</si>
  <si>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</si>
  <si>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</si>
  <si>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</si>
  <si>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</si>
  <si>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</si>
  <si>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</si>
  <si>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</si>
  <si>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</si>
  <si>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</si>
  <si>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</si>
  <si>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</si>
  <si>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</si>
  <si>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</si>
  <si>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</si>
  <si>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</si>
  <si>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</si>
  <si>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</si>
  <si>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</si>
  <si>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</si>
  <si>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</si>
  <si>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</si>
  <si>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</si>
  <si>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</si>
  <si>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</si>
  <si>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</si>
  <si>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</si>
  <si>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</si>
  <si>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</si>
  <si>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</si>
  <si>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</si>
  <si>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</si>
  <si>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</si>
  <si>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</si>
  <si>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</si>
  <si>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</si>
  <si>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</si>
  <si>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</si>
  <si>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</si>
  <si>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</si>
  <si>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</si>
  <si>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</si>
  <si>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</si>
  <si>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</si>
  <si>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</si>
  <si>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</si>
  <si>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</si>
  <si>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</si>
  <si>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</si>
  <si>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</si>
  <si>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</si>
  <si>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</si>
  <si>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</si>
  <si>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</si>
  <si>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</si>
  <si>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</si>
  <si>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</si>
  <si>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</si>
  <si>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</si>
  <si>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</si>
  <si>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</si>
  <si>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</si>
  <si>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</si>
  <si>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</si>
  <si>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</si>
  <si>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</si>
  <si>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</si>
  <si>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</si>
  <si>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</si>
  <si>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</si>
  <si>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</si>
  <si>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</si>
  <si>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</si>
  <si>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</si>
  <si>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</si>
  <si>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</si>
  <si>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</si>
  <si>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</si>
  <si>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</si>
  <si>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</si>
  <si>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</si>
  <si>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</si>
  <si>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</si>
  <si>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</si>
  <si>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</si>
  <si>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</si>
  <si>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</si>
  <si>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</si>
  <si>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</si>
  <si>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</si>
  <si>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</si>
  <si>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</si>
  <si>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</si>
  <si>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</si>
  <si>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</si>
  <si>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</si>
  <si>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</si>
  <si>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</si>
  <si>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</si>
  <si>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</si>
  <si>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</si>
  <si>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</si>
  <si>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</si>
  <si>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</si>
  <si>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</si>
  <si>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</si>
  <si>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</si>
  <si>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</si>
  <si>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</si>
  <si>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</si>
  <si>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</si>
  <si>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</si>
  <si>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</si>
  <si>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</si>
  <si>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</si>
  <si>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</si>
  <si>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</si>
  <si>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</si>
  <si>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</si>
  <si>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</si>
  <si>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</si>
  <si>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</si>
  <si>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</si>
  <si>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</si>
  <si>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</si>
  <si>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</si>
  <si>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</si>
  <si>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</si>
  <si>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</si>
  <si>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</si>
  <si>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</si>
  <si>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</si>
  <si>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</si>
  <si>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</si>
  <si>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</si>
  <si>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</si>
  <si>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</si>
  <si>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</si>
  <si>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</si>
  <si>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</si>
  <si>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</si>
  <si>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</si>
  <si>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</si>
  <si>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</si>
  <si>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</si>
  <si>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</si>
  <si>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</si>
  <si>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</si>
  <si>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</si>
  <si>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</si>
  <si>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</si>
  <si>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</si>
  <si>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</si>
  <si>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</si>
  <si>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</si>
  <si>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</si>
  <si>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</si>
  <si>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</si>
  <si>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</si>
  <si>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</si>
  <si>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</si>
  <si>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</si>
  <si>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</si>
  <si>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</si>
  <si>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</si>
  <si>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</si>
  <si>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</si>
  <si>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</si>
  <si>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</si>
  <si>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</si>
  <si>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</si>
  <si>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</si>
  <si>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</si>
  <si>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</si>
  <si>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</si>
  <si>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</si>
  <si>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</si>
  <si>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</si>
  <si>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</si>
  <si>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</si>
  <si>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</si>
  <si>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</si>
  <si>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</si>
  <si>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</si>
  <si>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</si>
  <si>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</si>
  <si>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</si>
  <si>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</si>
  <si>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</si>
  <si>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</si>
  <si>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</si>
  <si>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</si>
  <si>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</si>
  <si>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</si>
  <si>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</si>
  <si>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</si>
  <si>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</si>
  <si>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</si>
  <si>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</si>
  <si>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</si>
  <si>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</si>
  <si>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</si>
  <si>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</si>
  <si>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</si>
  <si>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</si>
  <si>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</si>
  <si>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</si>
  <si>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</si>
  <si>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</si>
  <si>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</si>
  <si>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</si>
  <si>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</si>
  <si>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</si>
  <si>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</si>
  <si>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</si>
  <si>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</si>
  <si>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</si>
  <si>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</si>
  <si>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</si>
  <si>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</si>
  <si>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</si>
  <si>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</si>
  <si>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</si>
  <si>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</si>
  <si>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</si>
  <si>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</si>
  <si>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</si>
  <si>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</si>
  <si>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</si>
  <si>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</si>
  <si>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</si>
  <si>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</si>
  <si>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</si>
  <si>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</si>
  <si>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</si>
  <si>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</si>
  <si>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</si>
  <si>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</si>
  <si>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</si>
  <si>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</si>
  <si>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</si>
  <si>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</si>
  <si>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</si>
  <si>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</si>
  <si>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</si>
  <si>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</si>
  <si>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</si>
  <si>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</si>
  <si>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</si>
  <si>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</si>
  <si>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</si>
  <si>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</si>
  <si>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</si>
  <si>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</si>
  <si>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</si>
  <si>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</si>
  <si>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</si>
  <si>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</si>
  <si>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</si>
  <si>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</si>
  <si>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</si>
  <si>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</si>
  <si>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</si>
  <si>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</si>
  <si>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</si>
  <si>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</si>
  <si>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</si>
  <si>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</si>
  <si>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</si>
  <si>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</si>
  <si>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</si>
  <si>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</si>
  <si>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</si>
  <si>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</si>
  <si>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</si>
  <si>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</si>
  <si>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</si>
  <si>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</si>
  <si>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</si>
  <si>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</si>
  <si>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</si>
  <si>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</si>
  <si>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</si>
  <si>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</si>
  <si>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</si>
  <si>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</si>
  <si>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</si>
  <si>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</si>
  <si>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</si>
  <si>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</si>
  <si>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</si>
  <si>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</si>
  <si>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</si>
  <si>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</si>
  <si>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</si>
  <si>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</si>
  <si>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</si>
  <si>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</si>
  <si>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</si>
  <si>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</si>
  <si>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</si>
  <si>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</si>
  <si>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</si>
  <si>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</si>
  <si>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</si>
  <si>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</si>
  <si>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</si>
  <si>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</si>
  <si>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</si>
  <si>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</si>
  <si>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</si>
  <si>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</si>
  <si>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</si>
  <si>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</si>
  <si>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</si>
  <si>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</si>
  <si>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</si>
  <si>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</si>
  <si>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</si>
  <si>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</si>
  <si>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</si>
  <si>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</si>
  <si>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</si>
  <si>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</si>
  <si>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</si>
  <si>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</si>
  <si>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</si>
  <si>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</si>
  <si>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</si>
  <si>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</si>
  <si>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</si>
  <si>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</si>
  <si>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</si>
  <si>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</si>
  <si>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</si>
  <si>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</si>
  <si>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</si>
  <si>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</si>
  <si>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</si>
  <si>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</si>
  <si>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</si>
  <si>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</si>
  <si>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</si>
  <si>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</si>
  <si>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</si>
  <si>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</si>
  <si>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</si>
  <si>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</si>
  <si>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</si>
  <si>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</si>
  <si>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</si>
  <si>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</si>
  <si>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</si>
  <si>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</si>
  <si>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</si>
  <si>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</si>
  <si>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</si>
  <si>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</si>
  <si>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</si>
  <si>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</si>
  <si>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</si>
  <si>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</si>
  <si>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</si>
  <si>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</si>
  <si>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</si>
  <si>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</si>
  <si>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</si>
  <si>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</si>
  <si>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</si>
  <si>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</si>
  <si>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</si>
  <si>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</si>
  <si>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</si>
  <si>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</si>
  <si>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</si>
  <si>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</si>
  <si>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</si>
  <si>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</si>
  <si>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</si>
  <si>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</si>
  <si>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</si>
  <si>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</si>
  <si>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</si>
  <si>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</si>
  <si>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</si>
  <si>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</si>
  <si>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</si>
  <si>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</si>
  <si>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</si>
  <si>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</si>
  <si>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</si>
  <si>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</si>
  <si>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</si>
  <si>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</si>
  <si>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</si>
  <si>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</si>
  <si>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</si>
  <si>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</si>
  <si>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</si>
  <si>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</si>
  <si>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</si>
  <si>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</si>
  <si>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</si>
  <si>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</si>
  <si>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</si>
  <si>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</si>
  <si>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</si>
  <si>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</si>
  <si>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</si>
  <si>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</si>
  <si>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</si>
  <si>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</si>
  <si>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</si>
  <si>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</si>
  <si>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</si>
  <si>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</si>
  <si>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</si>
  <si>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</si>
  <si>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</si>
  <si>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</si>
  <si>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</si>
  <si>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</si>
  <si>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</si>
  <si>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</si>
  <si>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</si>
  <si>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</si>
  <si>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</si>
  <si>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</si>
  <si>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</si>
  <si>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</si>
  <si>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</si>
  <si>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</si>
  <si>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</si>
  <si>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</si>
  <si>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</si>
  <si>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</si>
  <si>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</si>
  <si>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</si>
  <si>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</si>
  <si>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</si>
  <si>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</si>
  <si>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</si>
  <si>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</si>
  <si>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</si>
  <si>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</si>
  <si>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</si>
  <si>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</si>
  <si>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</si>
  <si>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</si>
  <si>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</si>
  <si>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</si>
  <si>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</si>
  <si>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</si>
  <si>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</si>
  <si>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</si>
  <si>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</si>
  <si>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</si>
  <si>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</si>
  <si>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</si>
  <si>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</si>
  <si>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</si>
  <si>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</si>
  <si>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</si>
  <si>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</si>
  <si>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</si>
  <si>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</si>
  <si>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</si>
  <si>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</si>
  <si>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</si>
  <si>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</si>
  <si>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</si>
  <si>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</si>
  <si>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</si>
  <si>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</si>
  <si>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</si>
  <si>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</si>
  <si>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</si>
  <si>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</si>
  <si>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</si>
  <si>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</si>
  <si>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</si>
  <si>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</si>
  <si>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</si>
  <si>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</si>
  <si>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</si>
  <si>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</si>
  <si>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</si>
  <si>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</si>
  <si>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</si>
  <si>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</si>
  <si>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</si>
  <si>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</si>
  <si>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</si>
  <si>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</si>
  <si>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</si>
  <si>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</si>
  <si>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</si>
  <si>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</si>
  <si>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</si>
  <si>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</si>
  <si>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</si>
  <si>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</si>
  <si>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</si>
  <si>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</si>
  <si>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</si>
  <si>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</si>
  <si>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</si>
  <si>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</si>
  <si>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</si>
  <si>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</si>
  <si>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</si>
  <si>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</si>
  <si>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</si>
  <si>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</si>
  <si>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</si>
  <si>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</si>
  <si>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</si>
  <si>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</si>
  <si>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</si>
  <si>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</si>
  <si>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</si>
  <si>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</si>
  <si>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</si>
  <si>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</si>
  <si>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</si>
  <si>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</si>
  <si>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</si>
  <si>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</si>
  <si>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</si>
  <si>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</si>
  <si>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</si>
  <si>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</si>
  <si>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</si>
  <si>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</si>
  <si>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</si>
  <si>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</si>
  <si>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</si>
  <si>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</si>
  <si>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</si>
  <si>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</si>
  <si>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</si>
  <si>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</si>
  <si>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</si>
  <si>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</si>
  <si>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</si>
  <si>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</si>
  <si>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</si>
  <si>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</si>
  <si>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</si>
  <si>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</si>
  <si>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</si>
  <si>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</si>
  <si>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</si>
  <si>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</si>
  <si>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</si>
  <si>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</si>
  <si>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</si>
  <si>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</si>
  <si>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</si>
  <si>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</si>
  <si>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</si>
  <si>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</si>
  <si>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</si>
  <si>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</si>
  <si>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</si>
  <si>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</si>
  <si>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</si>
  <si>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</si>
  <si>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</si>
  <si>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</si>
  <si>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</si>
  <si>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</si>
  <si>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</si>
  <si>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</si>
  <si>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</si>
  <si>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</si>
  <si>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</si>
  <si>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</si>
  <si>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</si>
  <si>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</si>
  <si>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</si>
  <si>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</si>
  <si>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</si>
  <si>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</si>
  <si>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</si>
  <si>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</si>
  <si>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</si>
  <si>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</si>
  <si>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</si>
  <si>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</si>
  <si>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</si>
  <si>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</si>
  <si>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</si>
  <si>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</si>
  <si>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</si>
  <si>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</si>
  <si>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</si>
  <si>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</si>
  <si>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</si>
  <si>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</si>
  <si>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</si>
  <si>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</si>
  <si>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</si>
  <si>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</si>
  <si>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</si>
  <si>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</si>
  <si>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</si>
  <si>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</si>
  <si>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</si>
  <si>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</si>
  <si>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</si>
  <si>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</si>
  <si>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</si>
  <si>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</si>
  <si>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</si>
  <si>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</si>
  <si>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</si>
  <si>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</si>
  <si>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</si>
  <si>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</si>
  <si>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</si>
  <si>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</si>
  <si>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</si>
  <si>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</si>
  <si>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</si>
  <si>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</si>
  <si>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</si>
  <si>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</si>
  <si>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</si>
  <si>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</si>
  <si>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</si>
  <si>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</si>
  <si>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</si>
  <si>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</si>
  <si>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</si>
  <si>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</si>
  <si>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</si>
  <si>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</si>
  <si>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</si>
  <si>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</si>
  <si>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</si>
  <si>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</si>
  <si>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</si>
  <si>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</si>
  <si>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</si>
  <si>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</si>
  <si>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</si>
  <si>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</si>
  <si>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</si>
  <si>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</si>
  <si>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</si>
  <si>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</si>
  <si>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</si>
  <si>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</si>
  <si>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</si>
  <si>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</si>
  <si>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</si>
  <si>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</si>
  <si>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</si>
  <si>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</si>
  <si>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</si>
  <si>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</si>
  <si>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</si>
  <si>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</si>
  <si>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</si>
  <si>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</si>
  <si>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</si>
  <si>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</si>
  <si>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</si>
  <si>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</si>
  <si>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</si>
  <si>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</si>
  <si>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</si>
  <si>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</si>
  <si>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</si>
  <si>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</si>
  <si>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</si>
  <si>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</si>
  <si>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</si>
  <si>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</si>
  <si>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</si>
  <si>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</si>
  <si>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</si>
  <si>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</si>
  <si>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</si>
  <si>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</si>
  <si>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</si>
  <si>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</si>
  <si>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</si>
  <si>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</si>
  <si>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</si>
  <si>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</si>
  <si>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</si>
  <si>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</si>
  <si>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</si>
  <si>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</si>
  <si>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</si>
  <si>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</si>
  <si>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</si>
  <si>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</si>
  <si>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</si>
  <si>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</si>
  <si>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</si>
  <si>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</si>
  <si>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</si>
  <si>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</si>
  <si>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</si>
  <si>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</si>
  <si>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</si>
  <si>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</si>
  <si>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</si>
  <si>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</si>
  <si>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</si>
  <si>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</si>
  <si>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</si>
  <si>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</si>
  <si>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</si>
  <si>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</si>
  <si>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</si>
  <si>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</si>
  <si>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</si>
  <si>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</si>
  <si>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</si>
  <si>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</si>
  <si>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</si>
  <si>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</si>
  <si>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</si>
  <si>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</si>
  <si>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</si>
  <si>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</si>
  <si>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</si>
  <si>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</si>
  <si>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</si>
  <si>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</si>
  <si>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</si>
  <si>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</si>
  <si>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</si>
  <si>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</si>
  <si>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</si>
  <si>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</si>
  <si>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</si>
  <si>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</si>
  <si>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</si>
  <si>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</si>
  <si>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</si>
  <si>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</si>
  <si>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</si>
  <si>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</si>
  <si>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</si>
  <si>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</si>
  <si>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</si>
  <si>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</si>
  <si>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</si>
  <si>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</si>
  <si>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</si>
  <si>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</si>
  <si>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</si>
  <si>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</si>
  <si>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</si>
  <si>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</si>
  <si>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</si>
  <si>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</si>
  <si>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</si>
  <si>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</si>
  <si>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</si>
  <si>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</si>
  <si>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</si>
  <si>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</si>
  <si>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</si>
  <si>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</si>
  <si>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</si>
  <si>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</si>
  <si>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</si>
  <si>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</si>
  <si>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</si>
  <si>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</si>
  <si>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</si>
  <si>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</si>
  <si>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</si>
  <si>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</si>
  <si>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</si>
  <si>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</si>
  <si>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</si>
  <si>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</si>
  <si>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</si>
  <si>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</si>
  <si>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</si>
  <si>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</si>
  <si>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</si>
  <si>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</si>
  <si>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</si>
  <si>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</si>
  <si>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</si>
  <si>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</si>
  <si>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</si>
  <si>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</si>
  <si>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</si>
  <si>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</si>
  <si>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</si>
  <si>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</si>
  <si>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</si>
  <si>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</si>
  <si>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</si>
  <si>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</si>
  <si>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</si>
  <si>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</si>
  <si>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</si>
  <si>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</si>
  <si>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</si>
  <si>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</si>
  <si>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</si>
  <si>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</si>
  <si>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</si>
  <si>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</si>
  <si>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</si>
  <si>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</si>
  <si>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</si>
  <si>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</si>
  <si>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</si>
  <si>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</si>
  <si>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</si>
  <si>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</si>
  <si>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</si>
  <si>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</si>
  <si>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</si>
  <si>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</si>
  <si>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</si>
  <si>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</si>
  <si>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</si>
  <si>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</si>
  <si>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</si>
  <si>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</si>
  <si>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</si>
  <si>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</si>
  <si>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</si>
  <si>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</si>
  <si>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</si>
  <si>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</si>
  <si>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</si>
  <si>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</si>
  <si>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</si>
  <si>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</si>
  <si>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</si>
  <si>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</si>
  <si>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</si>
  <si>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</si>
  <si>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</si>
  <si>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</si>
  <si>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</si>
  <si>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</si>
  <si>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</si>
  <si>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</si>
  <si>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</si>
  <si>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</si>
  <si>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</si>
  <si>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</si>
  <si>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</si>
  <si>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</si>
  <si>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</si>
  <si>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</si>
  <si>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</si>
  <si>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</si>
  <si>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</si>
  <si>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</si>
  <si>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</si>
  <si>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</si>
  <si>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</si>
  <si>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</si>
  <si>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</si>
  <si>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</si>
  <si>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</si>
  <si>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</si>
  <si>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</si>
  <si>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</si>
  <si>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</si>
  <si>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</si>
  <si>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</si>
  <si>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</si>
  <si>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</si>
  <si>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</si>
  <si>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</si>
  <si>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</si>
  <si>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</si>
  <si>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</si>
  <si>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</si>
  <si>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</si>
  <si>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</si>
  <si>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</si>
  <si>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</si>
  <si>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</si>
  <si>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</si>
  <si>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</si>
  <si>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</si>
  <si>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</si>
  <si>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</si>
  <si>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</si>
  <si>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</si>
  <si>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</si>
  <si>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</si>
  <si>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</si>
  <si>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</si>
  <si>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</si>
  <si>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</si>
  <si>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</si>
  <si>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</si>
  <si>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</si>
  <si>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</si>
  <si>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</si>
  <si>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</si>
  <si>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</si>
  <si>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</si>
  <si>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</si>
  <si>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</si>
  <si>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</si>
  <si>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</si>
  <si>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</si>
  <si>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</si>
  <si>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</si>
  <si>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</si>
  <si>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</si>
  <si>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</si>
  <si>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</si>
  <si>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</si>
  <si>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</si>
  <si>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</si>
  <si>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</si>
  <si>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</si>
  <si>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</si>
  <si>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</si>
  <si>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</si>
  <si>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</si>
  <si>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</si>
  <si>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</si>
  <si>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</si>
  <si>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</si>
  <si>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</si>
  <si>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</si>
  <si>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</si>
  <si>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</si>
  <si>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</si>
  <si>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</si>
  <si>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</si>
  <si>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</si>
  <si>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</si>
  <si>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</si>
  <si>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</si>
  <si>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</si>
  <si>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</si>
  <si>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</si>
  <si>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</si>
  <si>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</si>
  <si>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</si>
  <si>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</si>
  <si>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</si>
  <si>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</si>
  <si>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</si>
  <si>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</si>
  <si>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</si>
  <si>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</si>
  <si>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</si>
  <si>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</si>
  <si>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</si>
  <si>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</si>
  <si>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</si>
  <si>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</si>
  <si>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</si>
  <si>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</si>
  <si>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</si>
  <si>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</si>
  <si>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</si>
  <si>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</si>
  <si>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</si>
  <si>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</si>
  <si>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</si>
  <si>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</si>
  <si>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</si>
  <si>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</si>
  <si>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</si>
  <si>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</si>
  <si>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</si>
  <si>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</si>
  <si>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</si>
  <si>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</si>
  <si>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</si>
  <si>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</si>
  <si>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</si>
  <si>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</si>
  <si>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</si>
  <si>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</si>
  <si>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</si>
  <si>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</si>
  <si>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</si>
  <si>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</si>
  <si>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</si>
  <si>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</si>
  <si>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</si>
  <si>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</si>
  <si>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</si>
  <si>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</si>
  <si>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</si>
  <si>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</si>
  <si>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</si>
  <si>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</si>
  <si>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</si>
  <si>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</si>
  <si>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</si>
  <si>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</si>
  <si>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</si>
  <si>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</si>
  <si>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</si>
  <si>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</si>
  <si>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</si>
  <si>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</si>
  <si>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</si>
  <si>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</si>
  <si>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</si>
  <si>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</si>
  <si>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</si>
  <si>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</si>
  <si>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</si>
  <si>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</si>
  <si>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</si>
  <si>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</si>
  <si>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</si>
  <si>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</si>
  <si>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</si>
  <si>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</si>
  <si>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</si>
  <si>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</si>
  <si>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</si>
  <si>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</si>
  <si>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</si>
  <si>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</si>
  <si>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</si>
  <si>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</si>
  <si>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</si>
  <si>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</si>
  <si>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</si>
  <si>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</si>
  <si>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</si>
  <si>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</si>
  <si>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</si>
  <si>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</si>
  <si>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</si>
  <si>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</si>
  <si>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</si>
  <si>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</si>
  <si>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</si>
  <si>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</si>
  <si>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</si>
  <si>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</si>
  <si>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</si>
  <si>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</si>
  <si>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</si>
  <si>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</si>
  <si>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</si>
  <si>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</si>
  <si>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</si>
  <si>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</si>
  <si>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</si>
  <si>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</si>
  <si>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</si>
  <si>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</si>
  <si>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</si>
  <si>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</si>
  <si>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</si>
  <si>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</si>
  <si>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</si>
  <si>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</si>
  <si>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</si>
  <si>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</si>
  <si>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</si>
  <si>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</si>
  <si>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</si>
  <si>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</si>
  <si>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</si>
  <si>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</si>
  <si>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</si>
  <si>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</si>
  <si>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</si>
  <si>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</si>
  <si>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</si>
  <si>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</si>
  <si>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</si>
  <si>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</si>
  <si>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</si>
  <si>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</si>
  <si>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</si>
  <si>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</si>
  <si>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</si>
  <si>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</si>
  <si>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</si>
  <si>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</si>
  <si>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</si>
  <si>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</si>
  <si>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</si>
  <si>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</si>
  <si>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</si>
  <si>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</si>
  <si>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</si>
  <si>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</si>
  <si>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</si>
  <si>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</si>
  <si>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</si>
  <si>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</si>
  <si>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</si>
  <si>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</si>
  <si>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</si>
  <si>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</si>
  <si>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</si>
  <si>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</si>
  <si>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</si>
  <si>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</si>
  <si>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</si>
  <si>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</si>
  <si>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</si>
  <si>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</si>
  <si>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</si>
  <si>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</si>
  <si>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</si>
  <si>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</si>
  <si>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</si>
  <si>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</si>
  <si>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</si>
  <si>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</si>
  <si>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</si>
  <si>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</si>
  <si>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</si>
  <si>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</si>
  <si>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</si>
  <si>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</si>
  <si>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</si>
  <si>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</si>
  <si>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</si>
  <si>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</si>
  <si>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</si>
  <si>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</si>
  <si>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</si>
  <si>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</si>
  <si>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</si>
  <si>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</si>
  <si>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</si>
  <si>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</si>
  <si>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</si>
  <si>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</si>
  <si>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</si>
  <si>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</si>
  <si>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</si>
  <si>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</si>
  <si>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</si>
  <si>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</si>
  <si>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</si>
  <si>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</si>
  <si>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</si>
  <si>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</si>
  <si>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</si>
  <si>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</si>
  <si>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</si>
  <si>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</si>
  <si>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</si>
  <si>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</si>
  <si>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</si>
  <si>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</si>
  <si>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</si>
  <si>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</si>
  <si>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</si>
  <si>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</si>
  <si>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</si>
  <si>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</si>
  <si>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</si>
  <si>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</si>
  <si>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</si>
  <si>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</si>
  <si>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</si>
  <si>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</si>
  <si>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</si>
  <si>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</si>
  <si>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</si>
  <si>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</si>
  <si>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</si>
  <si>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</si>
  <si>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</si>
  <si>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</si>
  <si>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</si>
  <si>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</si>
  <si>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</si>
  <si>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</si>
  <si>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</si>
  <si>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</si>
  <si>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</si>
  <si>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</si>
  <si>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</si>
  <si>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</si>
  <si>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</si>
  <si>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</si>
  <si>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</si>
  <si>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</si>
  <si>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</si>
  <si>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</si>
  <si>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</si>
  <si>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</si>
  <si>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</si>
  <si>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</si>
  <si>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</si>
  <si>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</si>
  <si>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</si>
  <si>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</si>
  <si>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</si>
  <si>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</si>
  <si>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</si>
  <si>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</si>
  <si>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</si>
  <si>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</si>
  <si>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</si>
  <si>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</si>
  <si>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</si>
  <si>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</si>
  <si>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</si>
  <si>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</si>
  <si>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</si>
  <si>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</si>
  <si>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</si>
  <si>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</si>
  <si>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</si>
  <si>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</si>
  <si>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</si>
  <si>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</si>
  <si>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</si>
  <si>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</si>
  <si>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</si>
  <si>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</si>
  <si>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</si>
  <si>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</si>
  <si>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</si>
  <si>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</si>
  <si>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</si>
  <si>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</si>
  <si>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</si>
  <si>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</si>
  <si>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</si>
  <si>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</si>
  <si>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</si>
  <si>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</si>
  <si>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</si>
  <si>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</si>
  <si>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</si>
  <si>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</si>
  <si>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</si>
  <si>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</si>
  <si>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</si>
  <si>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</si>
  <si>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</si>
  <si>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</si>
  <si>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</si>
  <si>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</si>
  <si>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</si>
  <si>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</si>
  <si>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</si>
  <si>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</si>
  <si>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</si>
  <si>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</si>
  <si>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</si>
  <si>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</si>
  <si>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</si>
  <si>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</si>
  <si>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</si>
  <si>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</si>
  <si>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</si>
  <si>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</si>
  <si>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</si>
  <si>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</si>
  <si>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</si>
  <si>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</si>
  <si>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</si>
  <si>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</si>
  <si>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</si>
  <si>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</si>
  <si>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</si>
  <si>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</si>
  <si>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</si>
  <si>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</si>
  <si>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</si>
  <si>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</si>
  <si>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</si>
  <si>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</si>
  <si>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</si>
  <si>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</si>
  <si>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</si>
  <si>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</si>
  <si>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</si>
  <si>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</si>
  <si>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</si>
  <si>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</si>
  <si>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</si>
  <si>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</si>
  <si>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</si>
  <si>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</si>
  <si>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</si>
  <si>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</si>
  <si>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</si>
  <si>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</si>
  <si>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</si>
  <si>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</si>
  <si>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</si>
  <si>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</si>
  <si>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</si>
  <si>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</si>
  <si>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</si>
  <si>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</si>
  <si>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</si>
  <si>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</si>
  <si>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</si>
  <si>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</si>
  <si>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</si>
  <si>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</si>
  <si>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</si>
  <si>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</si>
  <si>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</si>
  <si>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</si>
  <si>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</si>
  <si>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</si>
  <si>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</si>
  <si>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</si>
  <si>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</si>
  <si>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</si>
  <si>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</si>
  <si>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</si>
  <si>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</si>
  <si>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</si>
  <si>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</si>
  <si>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</si>
  <si>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</si>
  <si>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</si>
  <si>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</si>
  <si>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</si>
  <si>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</si>
  <si>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</si>
  <si>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</si>
  <si>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</si>
  <si>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</si>
  <si>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</si>
  <si>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</si>
  <si>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</si>
  <si>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</si>
  <si>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</si>
  <si>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</si>
  <si>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</si>
  <si>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</si>
  <si>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</si>
  <si>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</si>
  <si>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</si>
  <si>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</si>
  <si>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</si>
  <si>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</si>
  <si>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</si>
  <si>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</si>
  <si>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</si>
  <si>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</si>
  <si>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</si>
  <si>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</si>
  <si>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</si>
  <si>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</si>
  <si>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</si>
  <si>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</si>
  <si>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</si>
  <si>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</si>
  <si>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</si>
  <si>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</si>
  <si>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</si>
  <si>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</si>
  <si>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</si>
  <si>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</si>
  <si>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</si>
  <si>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</si>
  <si>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</si>
  <si>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</si>
  <si>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</si>
  <si>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</si>
  <si>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</si>
  <si>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</si>
  <si>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</si>
  <si>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</si>
  <si>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</si>
  <si>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</si>
  <si>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</si>
  <si>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</si>
  <si>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</si>
  <si>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</si>
  <si>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</si>
  <si>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</si>
  <si>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</si>
  <si>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</si>
  <si>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</si>
  <si>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</si>
  <si>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</si>
  <si>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</si>
  <si>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</si>
  <si>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</si>
  <si>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</si>
  <si>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</si>
  <si>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</si>
  <si>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</si>
  <si>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</si>
  <si>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</si>
  <si>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</si>
  <si>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</si>
  <si>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</si>
  <si>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</si>
  <si>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</si>
  <si>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</si>
  <si>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</si>
  <si>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</si>
  <si>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</si>
  <si>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</si>
  <si>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</si>
  <si>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</si>
  <si>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</si>
  <si>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</si>
  <si>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</si>
  <si>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</si>
  <si>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</si>
  <si>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</si>
  <si>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</si>
  <si>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</si>
  <si>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</si>
  <si>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</si>
  <si>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</si>
  <si>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</si>
  <si>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</si>
  <si>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</si>
  <si>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</si>
  <si>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</si>
  <si>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</si>
  <si>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</si>
  <si>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</si>
  <si>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</si>
  <si>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</si>
  <si>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</si>
  <si>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</si>
  <si>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</si>
  <si>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</si>
  <si>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</si>
  <si>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</si>
  <si>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</si>
  <si>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</si>
  <si>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</si>
  <si>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</si>
  <si>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</si>
  <si>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</si>
  <si>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</si>
  <si>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</si>
  <si>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</si>
  <si>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</si>
  <si>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</si>
  <si>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</si>
  <si>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</si>
  <si>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</si>
  <si>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</si>
  <si>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</si>
  <si>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</si>
  <si>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</si>
  <si>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</si>
  <si>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</si>
  <si>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</si>
  <si>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</si>
  <si>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</si>
  <si>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</si>
  <si>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</si>
  <si>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</si>
  <si>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</si>
  <si>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</si>
  <si>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</si>
  <si>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</si>
  <si>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</si>
  <si>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</si>
  <si>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</si>
  <si>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</si>
  <si>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</si>
  <si>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</si>
  <si>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</si>
  <si>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</si>
  <si>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</si>
  <si>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</si>
  <si>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</si>
  <si>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</si>
  <si>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</si>
  <si>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</si>
  <si>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</si>
  <si>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</si>
  <si>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</si>
  <si>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</si>
  <si>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</si>
  <si>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</si>
  <si>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</si>
  <si>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</si>
  <si>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</si>
  <si>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</si>
  <si>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</si>
  <si>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</si>
  <si>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</si>
  <si>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</si>
  <si>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</si>
  <si>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</si>
  <si>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</si>
  <si>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</si>
  <si>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</si>
  <si>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</si>
  <si>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</si>
  <si>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</si>
  <si>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</si>
  <si>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</si>
  <si>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</si>
  <si>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</si>
  <si>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</si>
  <si>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</si>
  <si>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</si>
  <si>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</si>
  <si>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</si>
  <si>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</si>
  <si>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</si>
  <si>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</si>
  <si>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</si>
  <si>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</si>
  <si>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</si>
  <si>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</si>
  <si>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</si>
  <si>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</si>
  <si>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</si>
  <si>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</si>
  <si>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</si>
  <si>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</si>
  <si>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</si>
  <si>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</si>
  <si>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</si>
  <si>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</si>
  <si>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</si>
  <si>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</si>
  <si>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</si>
  <si>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</si>
  <si>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</si>
  <si>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</si>
  <si>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</si>
  <si>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</si>
  <si>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</si>
  <si>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</si>
  <si>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</si>
  <si>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</si>
  <si>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</si>
  <si>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</si>
  <si>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</si>
  <si>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</si>
  <si>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</si>
  <si>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</si>
  <si>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</si>
  <si>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</si>
  <si>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</si>
  <si>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</si>
  <si>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</si>
  <si>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</si>
  <si>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</si>
  <si>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</si>
  <si>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</si>
  <si>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</si>
  <si>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</si>
  <si>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</si>
  <si>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</si>
  <si>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</si>
  <si>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</si>
  <si>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</si>
  <si>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</si>
  <si>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</si>
  <si>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</si>
  <si>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</si>
  <si>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</si>
  <si>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</si>
  <si>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</si>
  <si>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</si>
  <si>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</si>
  <si>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</si>
  <si>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</si>
  <si>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</si>
  <si>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</si>
  <si>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</si>
  <si>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</si>
  <si>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</si>
  <si>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</si>
  <si>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</si>
  <si>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</si>
  <si>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</si>
  <si>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</si>
  <si>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</si>
  <si>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</si>
  <si>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</si>
  <si>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</si>
  <si>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</si>
  <si>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</si>
  <si>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</si>
  <si>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</si>
  <si>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</si>
  <si>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</si>
  <si>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</si>
  <si>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</si>
  <si>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</si>
  <si>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</si>
  <si>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</si>
  <si>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</si>
  <si>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</si>
  <si>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</si>
  <si>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</si>
  <si>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</si>
  <si>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</si>
  <si>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</si>
  <si>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</si>
  <si>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</si>
  <si>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</si>
  <si>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</si>
  <si>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</si>
  <si>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</si>
  <si>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</si>
  <si>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</si>
  <si>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</si>
  <si>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</si>
  <si>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</si>
  <si>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</si>
  <si>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</si>
  <si>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</si>
  <si>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</si>
  <si>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</si>
  <si>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</si>
  <si>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</si>
  <si>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</si>
  <si>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</si>
  <si>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</si>
  <si>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</si>
  <si>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</si>
  <si>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</si>
  <si>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</si>
  <si>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</si>
  <si>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</si>
  <si>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</si>
  <si>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</si>
  <si>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</si>
  <si>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</si>
  <si>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</si>
  <si>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</si>
  <si>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</si>
  <si>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</si>
  <si>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</si>
  <si>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</si>
  <si>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</si>
  <si>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</si>
  <si>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</si>
  <si>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</si>
  <si>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</si>
  <si>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</si>
  <si>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</si>
  <si>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</si>
  <si>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</si>
  <si>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</si>
  <si>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</si>
  <si>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</si>
  <si>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</si>
  <si>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</si>
  <si>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</si>
  <si>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</si>
  <si>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</si>
  <si>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</si>
  <si>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</si>
  <si>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</si>
  <si>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</si>
  <si>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</si>
  <si>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</si>
  <si>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</si>
  <si>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</si>
  <si>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</si>
  <si>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</si>
  <si>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</si>
  <si>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</si>
  <si>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</si>
  <si>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</si>
  <si>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</si>
  <si>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</si>
  <si>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</si>
  <si>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</si>
  <si>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</si>
  <si>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</si>
  <si>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</si>
  <si>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</si>
  <si>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</si>
  <si>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</si>
  <si>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</si>
  <si>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</si>
  <si>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</si>
  <si>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</si>
  <si>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</si>
  <si>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</si>
  <si>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</si>
  <si>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</si>
  <si>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</si>
  <si>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</si>
  <si>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</si>
  <si>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</si>
  <si>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</si>
  <si>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</si>
  <si>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</si>
  <si>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</si>
  <si>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</si>
  <si>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</si>
  <si>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</si>
  <si>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</si>
  <si>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</si>
  <si>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</si>
  <si>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</si>
  <si>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</si>
  <si>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</si>
  <si>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</si>
  <si>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</si>
  <si>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</si>
  <si>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</si>
  <si>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</si>
  <si>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</si>
  <si>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</si>
  <si>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</si>
  <si>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</si>
  <si>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</si>
  <si>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</si>
  <si>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</si>
  <si>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</si>
  <si>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</si>
  <si>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</si>
  <si>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</si>
  <si>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</si>
  <si>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</si>
  <si>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</si>
  <si>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</si>
  <si>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</si>
  <si>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</si>
  <si>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</si>
  <si>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</si>
  <si>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</si>
  <si>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</si>
  <si>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</si>
  <si>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</si>
  <si>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</si>
  <si>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</si>
  <si>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</si>
  <si>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</si>
  <si>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</si>
  <si>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</si>
  <si>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</si>
  <si>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</si>
  <si>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</si>
  <si>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</si>
  <si>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</si>
  <si>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</si>
  <si>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</si>
  <si>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</si>
  <si>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</si>
  <si>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</si>
  <si>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</si>
  <si>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</si>
  <si>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</si>
  <si>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</si>
  <si>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</si>
  <si>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</si>
  <si>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</si>
  <si>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</si>
  <si>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</si>
  <si>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</si>
  <si>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</si>
  <si>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</si>
  <si>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</si>
  <si>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</si>
  <si>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</si>
  <si>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</si>
  <si>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</si>
  <si>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</si>
  <si>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</si>
  <si>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</si>
  <si>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</si>
  <si>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</si>
  <si>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</si>
  <si>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</si>
  <si>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</si>
  <si>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</si>
  <si>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</si>
  <si>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</si>
  <si>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</si>
  <si>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</si>
  <si>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</si>
  <si>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</si>
  <si>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</si>
  <si>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</si>
  <si>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</si>
  <si>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</si>
  <si>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</si>
  <si>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</si>
  <si>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</si>
  <si>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</si>
  <si>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</si>
  <si>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</si>
  <si>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</si>
  <si>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</si>
  <si>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</si>
  <si>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</si>
  <si>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</si>
  <si>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</si>
  <si>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</si>
  <si>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</si>
  <si>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</si>
  <si>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</si>
  <si>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</si>
  <si>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</si>
  <si>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</si>
  <si>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</si>
  <si>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</si>
  <si>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</si>
  <si>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</si>
  <si>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</si>
  <si>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</si>
  <si>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</si>
  <si>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</si>
  <si>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</si>
  <si>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</si>
  <si>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</si>
  <si>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</si>
  <si>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</si>
  <si>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</si>
  <si>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</si>
  <si>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</si>
  <si>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</si>
  <si>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</si>
  <si>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</si>
  <si>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</si>
  <si>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</si>
  <si>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</si>
  <si>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</si>
  <si>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</si>
  <si>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</si>
  <si>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</si>
  <si>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</si>
  <si>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</si>
  <si>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</si>
  <si>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</si>
  <si>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</si>
  <si>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</si>
  <si>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</si>
  <si>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</si>
  <si>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</si>
  <si>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</si>
  <si>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</si>
  <si>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</si>
  <si>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</si>
  <si>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</si>
  <si>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</si>
  <si>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</si>
  <si>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</si>
  <si>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</si>
  <si>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</si>
  <si>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</si>
  <si>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</si>
  <si>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</si>
  <si>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</si>
  <si>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</si>
  <si>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</si>
  <si>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</si>
  <si>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</si>
  <si>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</si>
  <si>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</si>
  <si>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</si>
  <si>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</si>
  <si>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</si>
  <si>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</si>
  <si>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</si>
  <si>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</si>
  <si>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</si>
  <si>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</si>
  <si>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</si>
  <si>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</si>
  <si>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</si>
  <si>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</si>
  <si>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</si>
  <si>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</si>
  <si>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</si>
  <si>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</si>
  <si>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</si>
  <si>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</si>
  <si>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</si>
  <si>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</si>
  <si>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</si>
  <si>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</si>
  <si>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</si>
  <si>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</si>
  <si>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</si>
  <si>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</si>
  <si>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</si>
  <si>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</si>
  <si>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</si>
  <si>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</si>
  <si>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</si>
  <si>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</si>
  <si>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</si>
  <si>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</si>
  <si>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</si>
  <si>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</si>
  <si>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</si>
  <si>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</si>
  <si>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</si>
  <si>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</si>
  <si>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</si>
  <si>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</si>
  <si>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</si>
  <si>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</si>
  <si>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</si>
  <si>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</si>
  <si>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</si>
  <si>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</si>
  <si>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</si>
  <si>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</si>
  <si>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</si>
  <si>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</si>
  <si>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</si>
  <si>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</si>
  <si>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</si>
  <si>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</si>
  <si>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</si>
  <si>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</si>
  <si>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</si>
  <si>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</si>
  <si>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</si>
  <si>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</si>
  <si>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</si>
  <si>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</si>
  <si>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</si>
  <si>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</si>
  <si>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</si>
  <si>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</si>
  <si>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</si>
  <si>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</si>
  <si>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</si>
  <si>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</si>
  <si>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</si>
  <si>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</si>
  <si>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</si>
  <si>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</si>
  <si>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</si>
  <si>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</si>
  <si>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</si>
  <si>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</si>
  <si>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</si>
  <si>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</si>
  <si>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</si>
  <si>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</si>
  <si>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</si>
  <si>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</si>
  <si>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</si>
  <si>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</si>
  <si>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</si>
  <si>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</si>
  <si>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</si>
  <si>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</si>
  <si>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</si>
  <si>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</si>
  <si>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</si>
  <si>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</si>
  <si>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</si>
  <si>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</si>
  <si>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</si>
  <si>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</si>
  <si>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</si>
  <si>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</si>
  <si>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</si>
  <si>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</si>
  <si>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</si>
  <si>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</si>
  <si>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</si>
  <si>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</si>
  <si>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</si>
  <si>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</si>
  <si>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</si>
  <si>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</si>
  <si>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</si>
  <si>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</si>
  <si>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</si>
  <si>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</si>
  <si>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</si>
  <si>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</si>
  <si>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</si>
  <si>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</si>
  <si>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</si>
  <si>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</si>
  <si>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</si>
  <si>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</si>
  <si>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</si>
  <si>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</si>
  <si>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</si>
  <si>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</si>
  <si>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</si>
  <si>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</si>
  <si>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</si>
  <si>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</si>
  <si>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</si>
  <si>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</si>
  <si>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</si>
  <si>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</si>
  <si>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</si>
  <si>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</si>
  <si>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</si>
  <si>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</si>
  <si>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</si>
  <si>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</si>
  <si>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</si>
  <si>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</si>
  <si>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</si>
  <si>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</si>
  <si>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</si>
  <si>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</si>
  <si>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</si>
  <si>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</si>
  <si>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</si>
  <si>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</si>
  <si>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</si>
  <si>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</si>
  <si>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</si>
  <si>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</si>
  <si>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</si>
  <si>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</si>
  <si>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</si>
  <si>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</si>
  <si>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</si>
  <si>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</si>
  <si>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</si>
  <si>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</si>
  <si>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</si>
  <si>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</si>
  <si>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</si>
  <si>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</si>
  <si>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</si>
  <si>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</si>
  <si>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</si>
  <si>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</si>
  <si>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</si>
  <si>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</si>
  <si>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</si>
  <si>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</si>
  <si>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</si>
  <si>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</si>
  <si>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</si>
  <si>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</si>
  <si>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</si>
  <si>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</si>
  <si>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</si>
  <si>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</si>
  <si>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</si>
  <si>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</si>
  <si>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</si>
  <si>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</si>
  <si>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</si>
  <si>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</si>
  <si>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</si>
  <si>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</si>
  <si>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</si>
  <si>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</si>
  <si>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</si>
  <si>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</si>
  <si>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</si>
  <si>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</si>
  <si>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</si>
  <si>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</si>
  <si>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</si>
  <si>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</si>
  <si>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</si>
  <si>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</si>
  <si>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</si>
  <si>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</si>
  <si>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</si>
  <si>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</si>
  <si>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</si>
  <si>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</si>
  <si>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</si>
  <si>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</si>
  <si>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</si>
  <si>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</si>
  <si>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</si>
  <si>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</si>
  <si>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</si>
  <si>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</si>
  <si>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</si>
  <si>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</si>
  <si>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</si>
  <si>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</si>
  <si>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</si>
  <si>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</si>
  <si>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</si>
  <si>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</si>
  <si>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</si>
  <si>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</si>
  <si>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</si>
  <si>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</si>
  <si>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</si>
  <si>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</si>
  <si>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</si>
  <si>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</si>
  <si>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</si>
  <si>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</si>
  <si>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</si>
  <si>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</si>
  <si>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</si>
  <si>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</si>
  <si>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</si>
  <si>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</si>
  <si>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</si>
  <si>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</si>
  <si>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</si>
  <si>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</si>
  <si>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</si>
  <si>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</si>
  <si>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</si>
  <si>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</si>
  <si>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</si>
  <si>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</si>
  <si>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</si>
  <si>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</si>
  <si>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</si>
  <si>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</si>
  <si>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</si>
  <si>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</si>
  <si>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</si>
  <si>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</si>
  <si>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</si>
  <si>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</si>
  <si>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</si>
  <si>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</si>
  <si>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</si>
  <si>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</si>
  <si>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</si>
  <si>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</si>
  <si>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</si>
  <si>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</si>
  <si>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</si>
  <si>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</si>
  <si>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</si>
  <si>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</si>
  <si>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</si>
  <si>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</si>
  <si>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</si>
  <si>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</si>
  <si>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</si>
  <si>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</si>
  <si>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</si>
  <si>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</si>
  <si>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</si>
  <si>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</si>
  <si>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</si>
  <si>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</si>
  <si>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</si>
  <si>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</si>
  <si>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</si>
  <si>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</si>
  <si>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</si>
  <si>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</si>
  <si>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</si>
  <si>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</si>
  <si>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</si>
  <si>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</si>
  <si>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</si>
  <si>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</si>
  <si>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</si>
  <si>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</si>
  <si>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</si>
  <si>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</si>
  <si>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</si>
  <si>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</si>
  <si>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</si>
  <si>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</si>
  <si>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</si>
  <si>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</si>
  <si>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</si>
  <si>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</si>
  <si>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</si>
  <si>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</si>
  <si>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</si>
  <si>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</si>
  <si>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</si>
  <si>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</si>
  <si>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</si>
  <si>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</si>
  <si>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</si>
  <si>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</si>
  <si>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</si>
  <si>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</si>
  <si>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</si>
  <si>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</si>
  <si>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</si>
  <si>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</si>
  <si>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</si>
  <si>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</si>
  <si>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</si>
  <si>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</si>
  <si>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</si>
  <si>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</si>
  <si>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</si>
  <si>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</si>
  <si>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</si>
  <si>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</si>
  <si>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</si>
  <si>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</si>
  <si>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</si>
  <si>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</si>
  <si>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</si>
  <si>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</si>
  <si>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</si>
  <si>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</si>
  <si>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</si>
  <si>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</si>
  <si>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</si>
  <si>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</si>
  <si>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</si>
  <si>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</si>
  <si>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</si>
  <si>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</si>
  <si>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</si>
  <si>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</si>
  <si>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</si>
  <si>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</si>
  <si>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</si>
  <si>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</si>
  <si>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</si>
  <si>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</si>
  <si>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</si>
  <si>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</si>
  <si>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</si>
  <si>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</si>
  <si>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</si>
  <si>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</si>
  <si>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</si>
  <si>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</si>
  <si>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</si>
  <si>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</si>
  <si>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</si>
  <si>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</si>
  <si>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</si>
  <si>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</si>
  <si>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</si>
  <si>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</si>
  <si>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</si>
  <si>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</si>
  <si>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</si>
  <si>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</si>
  <si>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</si>
  <si>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</si>
  <si>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</si>
  <si>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</si>
  <si>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</si>
  <si>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</si>
  <si>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</si>
  <si>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</si>
  <si>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</si>
  <si>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</si>
  <si>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</si>
  <si>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</si>
  <si>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</si>
  <si>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</si>
  <si>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</si>
  <si>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</si>
  <si>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</si>
  <si>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</si>
  <si>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</si>
  <si>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</si>
  <si>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</si>
  <si>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</si>
  <si>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</si>
  <si>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</si>
  <si>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</si>
  <si>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</si>
  <si>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</si>
  <si>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</si>
  <si>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</si>
  <si>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</si>
  <si>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</si>
  <si>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</si>
  <si>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</si>
  <si>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</si>
  <si>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</si>
  <si>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</si>
  <si>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</si>
  <si>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</si>
  <si>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</si>
  <si>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</si>
  <si>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</si>
  <si>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</si>
  <si>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</si>
  <si>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</si>
  <si>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</si>
  <si>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</si>
  <si>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</si>
  <si>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</si>
  <si>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</si>
  <si>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</si>
  <si>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</si>
  <si>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</si>
  <si>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</si>
  <si>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</si>
  <si>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</si>
  <si>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</si>
  <si>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</si>
  <si>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</si>
  <si>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</si>
  <si>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</si>
  <si>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</si>
  <si>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</si>
  <si>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</si>
  <si>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</si>
  <si>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</si>
  <si>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</si>
  <si>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</si>
  <si>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</si>
  <si>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</si>
  <si>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</si>
  <si>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</si>
  <si>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</si>
  <si>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</si>
  <si>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</si>
  <si>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</si>
  <si>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</si>
  <si>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</si>
  <si>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</si>
  <si>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</si>
  <si>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</si>
  <si>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</si>
  <si>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</si>
  <si>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</si>
  <si>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</si>
  <si>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</si>
  <si>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</si>
  <si>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</si>
  <si>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</si>
  <si>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</si>
  <si>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</si>
  <si>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</si>
  <si>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</si>
  <si>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</si>
  <si>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</si>
  <si>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</si>
  <si>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</si>
  <si>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</si>
  <si>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</si>
  <si>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</si>
  <si>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</si>
  <si>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</si>
  <si>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</si>
  <si>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</si>
  <si>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</si>
  <si>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</si>
  <si>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</si>
  <si>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</si>
  <si>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</si>
  <si>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</si>
  <si>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</si>
  <si>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</si>
  <si>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</si>
  <si>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</si>
  <si>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</si>
  <si>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</si>
  <si>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</si>
  <si>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</si>
  <si>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</si>
  <si>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</si>
  <si>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</si>
  <si>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</si>
  <si>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</si>
  <si>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</si>
  <si>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</si>
  <si>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</si>
  <si>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</si>
  <si>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</si>
  <si>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</si>
  <si>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</si>
  <si>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</si>
  <si>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</si>
  <si>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</si>
  <si>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</si>
  <si>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</si>
  <si>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</si>
  <si>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</si>
  <si>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</si>
  <si>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</si>
  <si>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</si>
  <si>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</si>
  <si>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</si>
  <si>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</si>
  <si>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</si>
  <si>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</si>
  <si>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</si>
  <si>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</si>
  <si>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</si>
  <si>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</si>
  <si>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</si>
  <si>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</si>
  <si>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</si>
  <si>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</si>
  <si>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</si>
  <si>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</si>
  <si>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</si>
  <si>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</si>
  <si>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</si>
  <si>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</si>
  <si>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</si>
  <si>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</si>
  <si>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</si>
  <si>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</si>
  <si>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</si>
  <si>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</si>
  <si>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</si>
  <si>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</si>
  <si>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</si>
  <si>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</si>
  <si>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</si>
  <si>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</si>
  <si>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</si>
  <si>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</si>
  <si>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</si>
  <si>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</si>
  <si>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</si>
  <si>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</si>
  <si>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</si>
  <si>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</si>
  <si>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</si>
  <si>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</si>
  <si>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</si>
  <si>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</si>
  <si>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</si>
  <si>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</si>
  <si>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</si>
  <si>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</si>
  <si>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</si>
  <si>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</si>
  <si>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</si>
  <si>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</si>
  <si>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</si>
  <si>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</si>
  <si>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</si>
  <si>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</si>
  <si>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</si>
  <si>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</si>
  <si>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</si>
  <si>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</si>
  <si>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</si>
  <si>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</si>
  <si>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</si>
  <si>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</si>
  <si>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</si>
  <si>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</si>
  <si>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</si>
  <si>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</si>
  <si>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</si>
  <si>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</si>
  <si>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</si>
  <si>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</si>
  <si>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</si>
  <si>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</si>
  <si>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</si>
  <si>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</si>
  <si>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</si>
  <si>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</si>
  <si>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</si>
  <si>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</si>
  <si>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</si>
  <si>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</si>
  <si>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</si>
  <si>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</si>
  <si>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</si>
  <si>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</si>
  <si>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</si>
  <si>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</si>
  <si>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</si>
  <si>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</si>
  <si>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</si>
  <si>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</si>
  <si>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</si>
  <si>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</si>
  <si>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</si>
  <si>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</si>
  <si>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</si>
  <si>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</si>
  <si>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</si>
  <si>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</si>
  <si>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</si>
  <si>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</si>
  <si>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</si>
  <si>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</si>
  <si>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</si>
  <si>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</si>
  <si>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</si>
  <si>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</si>
  <si>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</si>
  <si>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</si>
  <si>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</si>
  <si>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</si>
  <si>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</si>
  <si>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</si>
  <si>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</si>
  <si>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</si>
  <si>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</si>
  <si>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</si>
  <si>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</si>
  <si>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</si>
  <si>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</si>
  <si>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</si>
  <si>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</si>
  <si>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</si>
  <si>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</si>
  <si>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</si>
  <si>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</si>
  <si>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</si>
  <si>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</si>
  <si>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</si>
  <si>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</si>
  <si>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</si>
  <si>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</si>
  <si>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</si>
  <si>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</si>
  <si>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</si>
  <si>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</si>
  <si>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</si>
  <si>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</si>
  <si>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</si>
  <si>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</si>
  <si>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</si>
  <si>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</si>
  <si>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</si>
  <si>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</si>
  <si>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</si>
  <si>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</si>
  <si>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</si>
  <si>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</si>
  <si>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</si>
  <si>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</si>
  <si>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</si>
  <si>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</si>
  <si>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</si>
  <si>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</si>
  <si>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</si>
  <si>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</si>
  <si>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</si>
  <si>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</si>
  <si>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</si>
  <si>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</si>
  <si>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</si>
  <si>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</si>
  <si>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</si>
  <si>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</si>
  <si>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</si>
  <si>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</si>
  <si>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</si>
  <si>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</si>
  <si>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</si>
  <si>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</si>
  <si>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</si>
  <si>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</si>
  <si>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</si>
  <si>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</si>
  <si>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</si>
  <si>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</si>
  <si>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</si>
  <si>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</si>
  <si>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</si>
  <si>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</si>
  <si>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</si>
  <si>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</si>
  <si>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</si>
  <si>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</si>
  <si>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</si>
  <si>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</si>
  <si>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</si>
  <si>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</si>
  <si>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</si>
  <si>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</si>
  <si>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</si>
  <si>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</si>
  <si>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</si>
  <si>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</si>
  <si>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</si>
  <si>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</si>
  <si>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</si>
  <si>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</si>
  <si>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</si>
  <si>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</si>
  <si>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</si>
  <si>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</si>
  <si>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</si>
  <si>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</si>
  <si>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</si>
  <si>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</si>
  <si>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</si>
  <si>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</si>
  <si>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</si>
  <si>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</si>
  <si>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</si>
  <si>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</si>
  <si>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</si>
  <si>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</si>
  <si>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</si>
  <si>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</si>
  <si>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</si>
  <si>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</si>
  <si>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</si>
  <si>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</si>
  <si>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</si>
  <si>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</si>
  <si>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</si>
  <si>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</si>
  <si>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</si>
  <si>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</si>
  <si>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</si>
  <si>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</si>
  <si>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</si>
  <si>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</si>
  <si>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</si>
  <si>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</si>
  <si>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</si>
  <si>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</si>
  <si>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</si>
  <si>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</si>
  <si>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</si>
  <si>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</si>
  <si>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</si>
  <si>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</si>
  <si>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</si>
  <si>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</si>
  <si>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</si>
  <si>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</si>
  <si>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</si>
  <si>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</si>
  <si>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</si>
  <si>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</si>
  <si>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</si>
  <si>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</si>
  <si>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</si>
  <si>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</si>
  <si>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</si>
  <si>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</si>
  <si>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</si>
  <si>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</si>
  <si>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</si>
  <si>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</si>
  <si>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</si>
  <si>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</si>
  <si>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</si>
  <si>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</si>
  <si>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</si>
  <si>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</si>
  <si>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</si>
  <si>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</si>
  <si>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</si>
  <si>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</si>
  <si>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</si>
  <si>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</si>
  <si>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</si>
  <si>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</si>
  <si>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</si>
  <si>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</si>
  <si>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</si>
  <si>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</si>
  <si>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</si>
  <si>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</si>
  <si>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</si>
  <si>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</si>
  <si>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</si>
  <si>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</si>
  <si>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</si>
  <si>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</si>
  <si>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</si>
  <si>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</si>
  <si>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</si>
  <si>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</si>
  <si>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</si>
  <si>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</si>
  <si>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</si>
  <si>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</si>
  <si>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</si>
  <si>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</si>
  <si>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</si>
  <si>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</si>
  <si>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</si>
  <si>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</si>
  <si>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</si>
  <si>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</si>
  <si>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</si>
  <si>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</si>
  <si>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</si>
  <si>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</si>
  <si>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</si>
  <si>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</si>
  <si>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</si>
  <si>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</si>
  <si>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</si>
  <si>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</si>
  <si>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</si>
  <si>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</si>
  <si>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</si>
  <si>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</si>
  <si>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</si>
  <si>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</si>
  <si>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</si>
  <si>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</si>
  <si>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</si>
  <si>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</si>
  <si>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</si>
  <si>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</si>
  <si>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</si>
  <si>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</si>
  <si>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</si>
  <si>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</si>
  <si>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</si>
  <si>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</si>
  <si>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</si>
  <si>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</si>
  <si>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</si>
  <si>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</si>
  <si>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</si>
  <si>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</si>
  <si>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</si>
  <si>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</si>
  <si>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</si>
  <si>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</si>
  <si>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</si>
  <si>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</si>
  <si>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</si>
  <si>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</si>
  <si>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</si>
  <si>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</si>
  <si>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</si>
  <si>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</si>
  <si>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</si>
  <si>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</si>
  <si>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</si>
  <si>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</si>
  <si>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</si>
  <si>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</si>
  <si>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</si>
  <si>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</si>
  <si>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</si>
  <si>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</si>
  <si>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</si>
  <si>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</si>
  <si>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</si>
  <si>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</si>
  <si>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</si>
  <si>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</si>
  <si>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</si>
  <si>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</si>
  <si>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</si>
  <si>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</si>
  <si>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</si>
  <si>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</si>
  <si>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</si>
  <si>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</si>
  <si>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</si>
  <si>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</si>
  <si>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</si>
  <si>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</si>
  <si>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</si>
  <si>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</si>
  <si>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</si>
  <si>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</si>
  <si>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</si>
  <si>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</si>
  <si>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</si>
  <si>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</si>
  <si>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</si>
  <si>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</si>
  <si>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</si>
  <si>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</si>
  <si>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</si>
  <si>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</si>
  <si>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</si>
  <si>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</si>
  <si>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</si>
  <si>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</si>
  <si>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</si>
  <si>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</si>
  <si>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</si>
  <si>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</si>
  <si>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</si>
  <si>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</si>
  <si>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</si>
  <si>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</si>
  <si>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</si>
  <si>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</si>
  <si>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</si>
  <si>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</si>
  <si>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</si>
  <si>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</si>
  <si>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</si>
  <si>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</si>
  <si>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</si>
  <si>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</si>
  <si>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</si>
  <si>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</si>
  <si>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</si>
  <si>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</si>
  <si>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</si>
  <si>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</si>
  <si>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</si>
  <si>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</si>
  <si>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</si>
  <si>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</si>
  <si>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</si>
  <si>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</si>
  <si>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</si>
  <si>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</si>
  <si>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</si>
  <si>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</si>
  <si>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</si>
  <si>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</si>
  <si>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</si>
  <si>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</si>
  <si>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</si>
  <si>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</si>
  <si>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</si>
  <si>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</si>
  <si>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</si>
  <si>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</si>
  <si>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</si>
  <si>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</si>
  <si>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</si>
  <si>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</si>
  <si>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</si>
  <si>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</si>
  <si>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</si>
  <si>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</si>
  <si>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</si>
  <si>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</si>
  <si>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</si>
  <si>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</si>
  <si>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</si>
  <si>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</si>
  <si>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</si>
  <si>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</si>
  <si>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</si>
  <si>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</si>
  <si>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</si>
  <si>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</si>
  <si>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</si>
  <si>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</si>
  <si>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</si>
  <si>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</si>
  <si>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</si>
  <si>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</si>
  <si>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</si>
  <si>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</si>
  <si>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</si>
  <si>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</si>
  <si>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</si>
  <si>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</si>
  <si>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</si>
  <si>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</si>
  <si>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</si>
  <si>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</si>
  <si>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</si>
  <si>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</si>
  <si>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</si>
  <si>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</si>
  <si>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</si>
  <si>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</si>
  <si>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</si>
  <si>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</si>
  <si>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</si>
  <si>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</si>
  <si>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</si>
  <si>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</si>
  <si>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</si>
  <si>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</si>
  <si>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</si>
  <si>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</si>
  <si>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</si>
  <si>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</si>
  <si>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</si>
  <si>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</si>
  <si>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</si>
  <si>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</si>
  <si>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</si>
  <si>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</si>
  <si>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</si>
  <si>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</si>
  <si>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</si>
  <si>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</si>
  <si>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</si>
  <si>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</si>
  <si>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</si>
  <si>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</si>
  <si>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</si>
  <si>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</si>
  <si>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</si>
  <si>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</si>
  <si>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</si>
  <si>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</si>
  <si>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</si>
  <si>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</si>
  <si>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</si>
  <si>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</si>
  <si>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</si>
  <si>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</si>
  <si>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</si>
  <si>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</si>
  <si>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</si>
  <si>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</si>
  <si>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</si>
  <si>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</si>
  <si>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</si>
  <si>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</si>
  <si>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</si>
  <si>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</si>
  <si>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</si>
  <si>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</si>
  <si>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</si>
  <si>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</si>
  <si>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</si>
  <si>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</si>
  <si>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</si>
  <si>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</si>
  <si>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</si>
  <si>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</si>
  <si>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</si>
  <si>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</si>
  <si>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</si>
  <si>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</si>
  <si>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</si>
  <si>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</si>
  <si>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</si>
  <si>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</si>
  <si>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</si>
  <si>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</si>
  <si>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</si>
  <si>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</si>
  <si>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</si>
  <si>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</si>
  <si>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</si>
  <si>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</si>
  <si>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</si>
  <si>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</si>
  <si>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</si>
  <si>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</si>
  <si>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</si>
  <si>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</si>
  <si>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</si>
  <si>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</si>
  <si>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</si>
  <si>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</si>
  <si>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</si>
  <si>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</si>
  <si>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</si>
  <si>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</si>
  <si>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</si>
  <si>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</si>
  <si>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</si>
  <si>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</si>
  <si>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</si>
  <si>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</si>
  <si>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</si>
  <si>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</si>
  <si>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</si>
  <si>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</si>
  <si>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</si>
  <si>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</si>
  <si>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</si>
  <si>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</si>
  <si>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</si>
  <si>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</si>
  <si>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</si>
  <si>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</si>
  <si>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</si>
  <si>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</si>
  <si>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</si>
  <si>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</si>
  <si>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</si>
  <si>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</si>
  <si>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</si>
  <si>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</si>
  <si>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</si>
  <si>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</si>
  <si>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</si>
  <si>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</si>
  <si>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</si>
  <si>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</si>
  <si>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</si>
  <si>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</si>
  <si>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</si>
  <si>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</si>
  <si>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</si>
  <si>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</si>
  <si>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</si>
  <si>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</si>
  <si>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</si>
  <si>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</si>
  <si>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</si>
  <si>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</si>
  <si>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</si>
  <si>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</si>
  <si>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</si>
  <si>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</si>
  <si>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</si>
  <si>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</si>
  <si>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</si>
  <si>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</si>
  <si>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</si>
  <si>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</si>
  <si>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</si>
  <si>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</si>
  <si>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</si>
  <si>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</si>
  <si>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</si>
  <si>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</si>
  <si>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</si>
  <si>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</si>
  <si>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</si>
  <si>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</si>
  <si>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</si>
  <si>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</si>
  <si>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</si>
  <si>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</si>
  <si>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</si>
  <si>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</si>
  <si>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</si>
  <si>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</si>
  <si>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</si>
  <si>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</si>
  <si>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</si>
  <si>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</si>
  <si>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</si>
  <si>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</si>
  <si>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</si>
  <si>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</si>
  <si>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</si>
  <si>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</si>
  <si>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</si>
  <si>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</si>
  <si>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</si>
  <si>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</si>
  <si>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</si>
  <si>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</si>
  <si>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</si>
  <si>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</si>
  <si>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</si>
  <si>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</si>
  <si>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</si>
  <si>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</si>
  <si>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</si>
  <si>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</si>
  <si>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</si>
  <si>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</si>
  <si>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</si>
  <si>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</si>
  <si>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</si>
  <si>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</si>
  <si>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</si>
  <si>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</si>
  <si>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</si>
  <si>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</si>
  <si>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</si>
  <si>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</si>
  <si>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</si>
  <si>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</si>
  <si>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</si>
  <si>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</si>
  <si>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</si>
  <si>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</si>
  <si>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</si>
  <si>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</si>
  <si>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</si>
  <si>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</si>
  <si>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</si>
  <si>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</si>
  <si>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</si>
  <si>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</si>
  <si>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</si>
  <si>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</si>
  <si>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</si>
  <si>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</si>
  <si>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</si>
  <si>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</si>
  <si>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</si>
  <si>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</si>
  <si>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</si>
  <si>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</si>
  <si>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</si>
  <si>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</si>
  <si>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</si>
  <si>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</si>
  <si>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</si>
  <si>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</si>
  <si>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</si>
  <si>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</si>
  <si>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</si>
  <si>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</si>
  <si>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</si>
  <si>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</si>
  <si>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</si>
  <si>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</si>
  <si>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</si>
  <si>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</si>
  <si>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</si>
  <si>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</si>
  <si>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</si>
  <si>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</si>
  <si>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</si>
  <si>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</si>
  <si>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</si>
  <si>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</si>
  <si>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</si>
  <si>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</si>
  <si>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</si>
  <si>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</si>
  <si>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</si>
  <si>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</si>
  <si>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</si>
  <si>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</si>
  <si>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</si>
  <si>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</si>
  <si>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</si>
  <si>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</si>
  <si>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</si>
  <si>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</si>
  <si>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</si>
  <si>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</si>
  <si>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</si>
  <si>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</si>
  <si>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</si>
  <si>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</si>
  <si>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</si>
  <si>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</si>
  <si>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</si>
  <si>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</si>
  <si>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</si>
  <si>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</si>
  <si>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</si>
  <si>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</si>
  <si>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</si>
  <si>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</si>
  <si>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</si>
  <si>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</si>
  <si>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</si>
  <si>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</si>
  <si>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</si>
  <si>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</si>
  <si>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</si>
  <si>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</si>
  <si>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</si>
  <si>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</si>
  <si>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</si>
  <si>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</si>
  <si>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</si>
  <si>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</si>
  <si>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</si>
  <si>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</si>
  <si>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</si>
  <si>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</si>
  <si>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</si>
  <si>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</si>
  <si>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</si>
  <si>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</si>
  <si>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</si>
  <si>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</si>
  <si>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</si>
  <si>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</si>
  <si>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</si>
  <si>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</si>
  <si>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</si>
  <si>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</si>
  <si>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</si>
  <si>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</si>
  <si>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</si>
  <si>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</si>
  <si>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</si>
  <si>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</si>
  <si>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</si>
  <si>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</si>
  <si>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</si>
  <si>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</si>
  <si>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</si>
  <si>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</si>
  <si>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</si>
  <si>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</si>
  <si>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</si>
  <si>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</si>
  <si>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</si>
  <si>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</si>
  <si>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</si>
  <si>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</si>
  <si>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</si>
  <si>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</si>
  <si>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</si>
  <si>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</si>
  <si>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</si>
  <si>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</si>
  <si>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</si>
  <si>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</si>
  <si>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</si>
  <si>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</si>
  <si>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</si>
  <si>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</si>
  <si>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</si>
  <si>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</si>
  <si>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</si>
  <si>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</si>
  <si>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</si>
  <si>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</si>
  <si>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</si>
  <si>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</si>
  <si>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</si>
  <si>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</si>
  <si>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</si>
  <si>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</si>
  <si>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</si>
  <si>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</si>
  <si>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</si>
  <si>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</si>
  <si>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</si>
  <si>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</si>
  <si>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</si>
  <si>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</si>
  <si>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</si>
  <si>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</si>
  <si>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</si>
  <si>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</si>
  <si>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</si>
  <si>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</si>
  <si>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</si>
  <si>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</si>
  <si>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</si>
  <si>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</si>
  <si>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</si>
  <si>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</si>
  <si>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</si>
  <si>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</si>
  <si>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</si>
  <si>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</si>
  <si>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</si>
  <si>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</si>
  <si>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</si>
  <si>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</si>
  <si>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</si>
  <si>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</si>
  <si>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</si>
  <si>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</si>
  <si>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</si>
  <si>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</si>
  <si>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</si>
  <si>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</si>
  <si>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</si>
  <si>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</si>
  <si>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</si>
  <si>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</si>
  <si>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</si>
  <si>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</si>
  <si>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</si>
  <si>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</si>
  <si>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</si>
  <si>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</si>
  <si>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</si>
  <si>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</si>
  <si>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</si>
  <si>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</si>
  <si>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</si>
  <si>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</si>
  <si>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</si>
  <si>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</si>
  <si>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</si>
  <si>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</si>
  <si>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</si>
  <si>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</si>
  <si>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</si>
  <si>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</si>
  <si>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</si>
  <si>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</si>
  <si>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</si>
  <si>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</si>
  <si>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</si>
  <si>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</si>
  <si>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</si>
  <si>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</si>
  <si>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</si>
  <si>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</si>
  <si>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</si>
  <si>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</si>
  <si>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</si>
  <si>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</si>
  <si>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</si>
  <si>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</si>
  <si>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</si>
  <si>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</si>
  <si>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</si>
  <si>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</si>
  <si>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</si>
  <si>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</si>
  <si>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</si>
  <si>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</si>
  <si>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</si>
  <si>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</si>
  <si>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</si>
  <si>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</si>
  <si>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</si>
  <si>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</si>
  <si>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</si>
  <si>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</si>
  <si>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</si>
  <si>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</si>
  <si>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</si>
  <si>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</si>
  <si>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</si>
  <si>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</si>
  <si>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</si>
  <si>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</si>
  <si>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</si>
  <si>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</si>
  <si>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</si>
  <si>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</si>
  <si>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</si>
  <si>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</si>
  <si>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</si>
  <si>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</si>
  <si>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</si>
  <si>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</si>
  <si>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</si>
  <si>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</si>
  <si>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</si>
  <si>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</si>
  <si>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</si>
  <si>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</si>
  <si>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</si>
  <si>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</si>
  <si>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</si>
  <si>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</si>
  <si>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</si>
  <si>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</si>
  <si>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</si>
  <si>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</si>
  <si>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</si>
  <si>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</si>
  <si>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</si>
  <si>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</si>
  <si>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</si>
  <si>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</si>
  <si>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</si>
  <si>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</si>
  <si>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</si>
  <si>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</si>
  <si>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</si>
  <si>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</si>
  <si>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</si>
  <si>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</si>
  <si>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</si>
  <si>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</si>
  <si>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</si>
  <si>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</si>
  <si>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</si>
  <si>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</si>
  <si>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</si>
  <si>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</si>
  <si>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</si>
  <si>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</si>
  <si>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</si>
  <si>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</si>
  <si>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</si>
  <si>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</si>
  <si>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</si>
  <si>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</si>
  <si>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</si>
  <si>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</si>
  <si>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</si>
  <si>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</si>
  <si>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</si>
  <si>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</si>
  <si>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</si>
  <si>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</si>
  <si>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</si>
  <si>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</si>
  <si>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</si>
  <si>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</si>
  <si>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</si>
  <si>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</si>
  <si>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</si>
  <si>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</si>
  <si>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</si>
  <si>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</si>
  <si>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</si>
  <si>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</si>
  <si>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</si>
  <si>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</si>
  <si>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</si>
  <si>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</si>
  <si>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</si>
  <si>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</si>
  <si>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</si>
  <si>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</si>
  <si>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</si>
  <si>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</si>
  <si>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</si>
  <si>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</si>
  <si>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</si>
  <si>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</si>
  <si>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</si>
  <si>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</si>
  <si>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</si>
  <si>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</si>
  <si>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</si>
  <si>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</si>
  <si>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</si>
  <si>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</si>
  <si>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</si>
  <si>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</si>
  <si>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</si>
  <si>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</si>
  <si>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</si>
  <si>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</si>
  <si>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</si>
  <si>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</si>
  <si>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</si>
  <si>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</si>
  <si>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</si>
  <si>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</si>
  <si>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</si>
  <si>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</si>
  <si>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</si>
  <si>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</si>
  <si>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</si>
  <si>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</si>
  <si>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</si>
  <si>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</si>
  <si>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</si>
  <si>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</si>
  <si>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</si>
  <si>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</si>
  <si>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</si>
  <si>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</si>
  <si>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</si>
  <si>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</si>
  <si>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</si>
  <si>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</si>
  <si>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</si>
  <si>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</si>
  <si>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</si>
  <si>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</si>
  <si>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</si>
  <si>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</si>
  <si>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</si>
  <si>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</si>
  <si>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</si>
  <si>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</si>
  <si>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</si>
  <si>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</si>
  <si>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</si>
  <si>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</si>
  <si>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</si>
  <si>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</si>
  <si>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</si>
  <si>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</si>
  <si>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</si>
  <si>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</si>
  <si>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</si>
  <si>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</si>
  <si>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</si>
  <si>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</si>
  <si>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</si>
  <si>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</si>
  <si>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</si>
  <si>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</si>
  <si>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</si>
  <si>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</si>
  <si>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</si>
  <si>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</si>
  <si>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</si>
  <si>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</si>
  <si>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</si>
  <si>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</si>
  <si>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</si>
  <si>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</si>
  <si>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</si>
  <si>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</si>
  <si>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</si>
  <si>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</si>
  <si>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</si>
  <si>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</si>
  <si>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</si>
  <si>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</si>
  <si>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</si>
  <si>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</si>
  <si>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</si>
  <si>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</si>
  <si>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</si>
  <si>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</si>
  <si>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</si>
  <si>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</si>
  <si>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</si>
  <si>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</si>
  <si>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</si>
  <si>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</si>
  <si>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</si>
  <si>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</si>
  <si>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</si>
  <si>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</si>
  <si>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</si>
  <si>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</si>
  <si>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</si>
  <si>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</si>
  <si>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</si>
  <si>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</si>
  <si>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</si>
  <si>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</si>
  <si>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</si>
  <si>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</si>
  <si>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</si>
  <si>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</si>
  <si>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</si>
  <si>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</si>
  <si>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</si>
  <si>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</si>
  <si>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</si>
  <si>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</si>
  <si>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</si>
  <si>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</si>
  <si>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</si>
  <si>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</si>
  <si>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</si>
  <si>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</si>
  <si>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</si>
  <si>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</si>
  <si>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</si>
  <si>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</si>
  <si>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</si>
  <si>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</si>
  <si>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</si>
  <si>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</si>
  <si>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</si>
  <si>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</si>
  <si>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</si>
  <si>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</si>
  <si>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</si>
  <si>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</si>
  <si>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</si>
  <si>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</si>
  <si>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</si>
  <si>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</si>
  <si>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</si>
  <si>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</si>
  <si>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</si>
  <si>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</si>
  <si>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</si>
  <si>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</si>
  <si>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</si>
  <si>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</si>
  <si>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</si>
  <si>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</si>
  <si>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</si>
  <si>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</si>
  <si>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</si>
  <si>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</si>
  <si>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</si>
  <si>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</si>
  <si>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</si>
  <si>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</si>
  <si>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</si>
  <si>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</si>
  <si>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</si>
  <si>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</si>
  <si>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</si>
  <si>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</si>
  <si>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</si>
  <si>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</si>
  <si>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</si>
  <si>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</si>
  <si>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</si>
  <si>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</si>
  <si>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</si>
  <si>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</si>
  <si>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</si>
  <si>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</si>
  <si>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</si>
  <si>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</si>
  <si>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</si>
  <si>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</si>
  <si>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</si>
  <si>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</si>
  <si>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</si>
  <si>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</si>
  <si>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</si>
  <si>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</si>
  <si>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</si>
  <si>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</si>
  <si>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</si>
  <si>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</si>
  <si>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</si>
  <si>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</si>
  <si>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</si>
  <si>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</si>
  <si>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</si>
  <si>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</si>
  <si>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</si>
  <si>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</si>
  <si>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</si>
  <si>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</si>
  <si>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</si>
  <si>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</si>
  <si>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</si>
  <si>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</si>
  <si>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</si>
  <si>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</si>
  <si>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</si>
  <si>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</si>
  <si>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</si>
  <si>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</si>
  <si>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</si>
  <si>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</si>
  <si>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</si>
  <si>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</si>
  <si>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</si>
  <si>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</si>
  <si>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</si>
  <si>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</si>
  <si>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</si>
  <si>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</si>
  <si>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</si>
  <si>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</si>
  <si>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</si>
  <si>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</si>
  <si>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</si>
  <si>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</si>
  <si>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</si>
  <si>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</si>
  <si>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</si>
  <si>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</si>
  <si>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</si>
  <si>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</si>
  <si>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</si>
  <si>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</si>
  <si>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</si>
  <si>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</si>
  <si>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</si>
  <si>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</si>
  <si>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</si>
  <si>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</si>
  <si>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</si>
  <si>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</si>
  <si>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</si>
  <si>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</si>
  <si>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</si>
  <si>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</si>
  <si>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</si>
  <si>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</si>
  <si>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</si>
  <si>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</si>
  <si>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</si>
  <si>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</si>
  <si>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</si>
  <si>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</si>
  <si>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</si>
  <si>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</si>
  <si>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</si>
  <si>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</si>
  <si>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</si>
  <si>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</si>
  <si>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</si>
  <si>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</si>
  <si>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</si>
  <si>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</si>
  <si>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</si>
  <si>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</si>
  <si>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</si>
  <si>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</si>
  <si>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</si>
  <si>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</si>
  <si>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</si>
  <si>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</si>
  <si>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</si>
  <si>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</si>
  <si>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</si>
  <si>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</si>
  <si>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</si>
  <si>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</si>
  <si>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</si>
  <si>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</si>
  <si>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</si>
  <si>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</si>
  <si>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</si>
  <si>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</si>
  <si>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</si>
  <si>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</si>
  <si>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</si>
  <si>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</si>
  <si>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</si>
  <si>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</si>
  <si>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</si>
  <si>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</si>
  <si>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</si>
  <si>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</si>
  <si>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</si>
  <si>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</si>
  <si>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</si>
  <si>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</si>
  <si>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</si>
  <si>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</si>
  <si>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</si>
  <si>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</si>
  <si>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</si>
  <si>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</si>
  <si>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</si>
  <si>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</si>
  <si>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</si>
  <si>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</si>
  <si>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</si>
  <si>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</si>
  <si>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</si>
  <si>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</si>
  <si>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</si>
  <si>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</si>
  <si>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</si>
  <si>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</si>
  <si>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</si>
  <si>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</si>
  <si>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</si>
  <si>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</si>
  <si>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</si>
  <si>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</si>
  <si>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</si>
  <si>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</si>
  <si>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</si>
  <si>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</si>
  <si>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</si>
  <si>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</si>
  <si>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</si>
  <si>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</si>
  <si>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</si>
  <si>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</si>
  <si>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</si>
  <si>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</si>
  <si>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</si>
  <si>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</si>
  <si>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</si>
  <si>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</si>
  <si>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</si>
  <si>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</si>
  <si>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</si>
  <si>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</si>
  <si>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</si>
  <si>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</si>
  <si>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</si>
  <si>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</si>
  <si>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</si>
  <si>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</si>
  <si>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</si>
  <si>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</si>
  <si>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</si>
  <si>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</si>
  <si>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</si>
  <si>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</si>
  <si>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</si>
  <si>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</si>
  <si>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</si>
  <si>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</si>
  <si>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</si>
  <si>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</si>
  <si>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</si>
  <si>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</si>
  <si>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</si>
  <si>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</si>
  <si>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</si>
  <si>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</si>
  <si>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</si>
  <si>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</si>
  <si>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</si>
  <si>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</si>
  <si>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</si>
  <si>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</si>
  <si>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</si>
  <si>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</si>
  <si>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</si>
  <si>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</si>
  <si>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</si>
  <si>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</si>
  <si>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</si>
  <si>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</si>
  <si>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</si>
  <si>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</si>
  <si>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</si>
  <si>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</si>
  <si>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</si>
  <si>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</si>
  <si>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</si>
  <si>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</si>
  <si>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</si>
  <si>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</si>
  <si>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</si>
  <si>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</si>
  <si>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</si>
  <si>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</si>
  <si>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</si>
  <si>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</si>
  <si>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</si>
  <si>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</si>
  <si>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</si>
  <si>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</si>
  <si>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</si>
  <si>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</si>
  <si>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</si>
  <si>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</si>
  <si>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</si>
  <si>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</si>
  <si>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</si>
  <si>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</si>
  <si>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</si>
  <si>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</si>
  <si>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</si>
  <si>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</si>
  <si>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</si>
  <si>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</si>
  <si>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</si>
  <si>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</si>
  <si>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</si>
  <si>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</si>
  <si>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</si>
  <si>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</si>
  <si>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</si>
  <si>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</si>
  <si>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</si>
  <si>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</si>
  <si>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</si>
  <si>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</si>
  <si>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</si>
  <si>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</si>
  <si>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</si>
  <si>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</si>
  <si>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</si>
  <si>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</si>
  <si>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</si>
  <si>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</si>
  <si>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</si>
  <si>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</si>
  <si>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</si>
  <si>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</si>
  <si>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</si>
  <si>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</si>
  <si>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</si>
  <si>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</si>
  <si>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</si>
  <si>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</si>
  <si>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</si>
  <si>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</si>
  <si>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</si>
  <si>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</si>
  <si>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</si>
  <si>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</si>
  <si>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</si>
  <si>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</si>
  <si>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</si>
  <si>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</si>
  <si>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</si>
  <si>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</si>
  <si>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</si>
  <si>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</si>
  <si>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</si>
  <si>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</si>
  <si>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</si>
  <si>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</si>
  <si>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</si>
  <si>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</si>
  <si>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</si>
  <si>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</si>
  <si>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</si>
  <si>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</si>
  <si>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</si>
  <si>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</si>
  <si>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</si>
  <si>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</si>
  <si>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</si>
  <si>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</si>
  <si>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</si>
  <si>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</si>
  <si>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</si>
  <si>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</si>
  <si>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</si>
  <si>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</si>
  <si>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</si>
  <si>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</si>
  <si>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</si>
  <si>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</si>
  <si>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</si>
  <si>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</si>
  <si>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</si>
  <si>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</si>
  <si>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</si>
  <si>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</si>
  <si>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</si>
  <si>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</si>
  <si>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</si>
  <si>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</si>
  <si>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</si>
  <si>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</si>
  <si>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</si>
  <si>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</si>
  <si>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</si>
  <si>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</si>
  <si>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</si>
  <si>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</si>
  <si>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</si>
  <si>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</si>
  <si>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</si>
  <si>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</si>
  <si>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</si>
  <si>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</si>
  <si>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</si>
  <si>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</si>
  <si>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</si>
  <si>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</si>
  <si>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</si>
  <si>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</si>
  <si>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</si>
  <si>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</si>
  <si>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</si>
  <si>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</si>
  <si>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</si>
  <si>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</si>
  <si>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</si>
  <si>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</si>
  <si>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</si>
  <si>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</si>
  <si>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</si>
  <si>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</si>
  <si>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</si>
  <si>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</si>
  <si>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</si>
  <si>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</si>
  <si>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</si>
  <si>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</si>
  <si>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</si>
  <si>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</si>
  <si>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</si>
  <si>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</si>
  <si>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</si>
  <si>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</si>
  <si>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</si>
  <si>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</si>
  <si>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</si>
  <si>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</si>
  <si>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</si>
  <si>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</si>
  <si>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</si>
  <si>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</si>
  <si>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</si>
  <si>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</si>
  <si>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</si>
  <si>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</si>
  <si>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</si>
  <si>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</si>
  <si>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</si>
  <si>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</si>
  <si>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</si>
  <si>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</si>
  <si>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</si>
  <si>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</si>
  <si>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</si>
  <si>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</si>
  <si>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</si>
  <si>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</si>
  <si>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</si>
  <si>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</si>
  <si>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</si>
  <si>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</si>
  <si>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</si>
  <si>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</si>
  <si>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</si>
  <si>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</si>
  <si>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</si>
  <si>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</si>
  <si>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</si>
  <si>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</si>
  <si>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</si>
  <si>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</si>
  <si>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</si>
  <si>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</si>
  <si>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</si>
  <si>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</si>
  <si>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</si>
  <si>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</si>
  <si>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</si>
  <si>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</si>
  <si>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</si>
  <si>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</si>
  <si>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</si>
  <si>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</si>
  <si>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</si>
  <si>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</si>
  <si>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</si>
  <si>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</si>
  <si>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</si>
  <si>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</si>
  <si>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</si>
  <si>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</si>
  <si>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</si>
  <si>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</si>
  <si>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</si>
  <si>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</si>
  <si>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</si>
  <si>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</si>
  <si>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</si>
  <si>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</si>
  <si>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</si>
  <si>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</si>
  <si>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</si>
  <si>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</si>
  <si>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</si>
  <si>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</si>
  <si>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</si>
  <si>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</si>
  <si>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</si>
  <si>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</si>
  <si>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</si>
  <si>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</si>
  <si>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</si>
  <si>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</si>
  <si>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</si>
  <si>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</si>
  <si>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</si>
  <si>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</si>
  <si>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</si>
  <si>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</si>
  <si>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</si>
  <si>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</si>
  <si>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</si>
  <si>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</si>
  <si>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</si>
  <si>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</si>
  <si>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</si>
  <si>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</si>
  <si>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</si>
  <si>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</si>
  <si>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</si>
  <si>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</si>
  <si>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</si>
  <si>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</si>
  <si>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</si>
  <si>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</si>
  <si>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</si>
  <si>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</si>
  <si>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</si>
  <si>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</si>
  <si>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</si>
  <si>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</si>
  <si>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</si>
  <si>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</si>
  <si>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</si>
  <si>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</si>
  <si>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</si>
  <si>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</si>
  <si>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</si>
  <si>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</si>
  <si>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</si>
  <si>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</si>
  <si>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</si>
  <si>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</si>
  <si>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</si>
  <si>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</si>
  <si>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</si>
  <si>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</si>
  <si>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</si>
  <si>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</si>
  <si>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</si>
  <si>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</si>
  <si>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</si>
  <si>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</si>
  <si>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</si>
  <si>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</si>
  <si>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</si>
  <si>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</si>
  <si>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</si>
  <si>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</si>
  <si>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</si>
  <si>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</si>
  <si>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</si>
  <si>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</si>
  <si>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</si>
  <si>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</si>
  <si>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</si>
  <si>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</si>
  <si>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</si>
  <si>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</si>
  <si>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</si>
  <si>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</si>
  <si>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</si>
  <si>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</si>
  <si>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</si>
  <si>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</si>
  <si>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</si>
  <si>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</si>
  <si>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</si>
  <si>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</si>
  <si>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</si>
  <si>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</si>
  <si>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</si>
  <si>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</si>
  <si>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</si>
  <si>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</si>
  <si>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</si>
  <si>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</si>
  <si>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</si>
  <si>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</si>
  <si>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</si>
  <si>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</si>
  <si>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</si>
  <si>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</si>
  <si>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</si>
  <si>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</si>
  <si>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</si>
  <si>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</si>
  <si>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</si>
  <si>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</si>
  <si>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</si>
  <si>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</si>
  <si>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</si>
  <si>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</si>
  <si>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</si>
  <si>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</si>
  <si>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</si>
  <si>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</si>
  <si>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</si>
  <si>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</si>
  <si>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</si>
  <si>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</si>
  <si>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</si>
  <si>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</si>
  <si>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</si>
  <si>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</si>
  <si>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</si>
  <si>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</si>
  <si>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</si>
  <si>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</si>
  <si>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</si>
  <si>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</si>
  <si>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</si>
  <si>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</si>
  <si>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</si>
  <si>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</si>
  <si>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</si>
  <si>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</si>
  <si>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</si>
  <si>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</si>
  <si>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</si>
  <si>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</si>
  <si>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</si>
  <si>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</si>
  <si>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</si>
  <si>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</si>
  <si>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</si>
  <si>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</si>
  <si>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</si>
  <si>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</si>
  <si>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</si>
  <si>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</si>
  <si>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</si>
  <si>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</si>
  <si>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</si>
  <si>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</si>
  <si>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</si>
  <si>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</si>
  <si>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</si>
  <si>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</si>
  <si>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</si>
  <si>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</si>
  <si>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</si>
  <si>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</si>
  <si>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</si>
  <si>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</si>
  <si>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</si>
  <si>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</si>
  <si>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</si>
  <si>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</si>
  <si>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</si>
  <si>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</si>
  <si>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</si>
  <si>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</si>
  <si>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</si>
  <si>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</si>
  <si>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</si>
  <si>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</si>
  <si>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</si>
  <si>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</si>
  <si>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</si>
  <si>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</si>
  <si>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</si>
  <si>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</si>
  <si>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</si>
  <si>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</si>
  <si>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</si>
  <si>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</si>
  <si>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</si>
  <si>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</si>
  <si>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</si>
  <si>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</si>
  <si>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</si>
  <si>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</si>
  <si>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</si>
  <si>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</si>
  <si>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</si>
  <si>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</si>
  <si>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</si>
  <si>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</si>
  <si>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</si>
  <si>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</si>
  <si>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</si>
  <si>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</si>
  <si>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</si>
  <si>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</si>
  <si>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</si>
  <si>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</si>
  <si>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</si>
  <si>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</si>
  <si>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</si>
  <si>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</si>
  <si>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</si>
  <si>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</si>
  <si>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</si>
  <si>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</si>
  <si>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</si>
  <si>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</si>
  <si>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</si>
  <si>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</si>
  <si>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</si>
  <si>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</si>
  <si>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</si>
  <si>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</si>
  <si>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</si>
  <si>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</si>
  <si>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</si>
  <si>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</si>
  <si>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</si>
  <si>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</si>
  <si>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</si>
  <si>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</si>
  <si>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</si>
  <si>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</si>
  <si>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</si>
  <si>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</si>
  <si>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</si>
  <si>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</si>
  <si>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</si>
  <si>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</si>
  <si>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</si>
  <si>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</si>
  <si>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</si>
  <si>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</si>
  <si>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</si>
  <si>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</si>
  <si>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</si>
  <si>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</si>
  <si>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</si>
  <si>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</si>
  <si>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</si>
  <si>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</si>
  <si>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</si>
  <si>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</si>
  <si>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</si>
  <si>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</si>
  <si>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</si>
  <si>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</si>
  <si>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</si>
  <si>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</si>
  <si>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</si>
  <si>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</si>
  <si>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</si>
  <si>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</si>
  <si>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</si>
  <si>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</si>
  <si>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</si>
  <si>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</si>
  <si>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</si>
  <si>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</si>
  <si>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</si>
  <si>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</si>
  <si>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</si>
  <si>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</si>
  <si>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</si>
  <si>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</si>
  <si>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</si>
  <si>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</si>
  <si>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</si>
  <si>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</si>
  <si>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</si>
  <si>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</si>
  <si>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</si>
  <si>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</si>
  <si>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</si>
  <si>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</si>
  <si>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</si>
  <si>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</si>
  <si>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</si>
  <si>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</si>
  <si>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</si>
  <si>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</si>
  <si>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</si>
  <si>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</si>
  <si>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</si>
  <si>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</si>
  <si>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</si>
  <si>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</si>
  <si>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</si>
  <si>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</si>
  <si>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</si>
  <si>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</si>
  <si>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</si>
  <si>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</si>
  <si>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</si>
  <si>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</si>
  <si>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</si>
  <si>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</si>
  <si>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</si>
  <si>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</si>
  <si>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</si>
  <si>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</si>
  <si>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</si>
  <si>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</si>
  <si>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</si>
  <si>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</si>
  <si>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</si>
  <si>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</si>
  <si>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</si>
  <si>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</si>
  <si>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</si>
  <si>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</si>
  <si>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</si>
  <si>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</si>
  <si>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</si>
  <si>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</si>
  <si>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</si>
  <si>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</si>
  <si>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</si>
  <si>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</si>
  <si>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</si>
  <si>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</si>
  <si>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</si>
  <si>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</si>
  <si>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</si>
  <si>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</si>
  <si>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</si>
  <si>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</si>
  <si>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</si>
  <si>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</si>
  <si>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</si>
  <si>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</si>
  <si>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</si>
  <si>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</si>
  <si>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</si>
  <si>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</si>
  <si>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</si>
  <si>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</si>
  <si>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</si>
  <si>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</si>
  <si>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</si>
  <si>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</si>
  <si>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</si>
  <si>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</si>
  <si>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</si>
  <si>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</si>
  <si>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</si>
  <si>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</si>
  <si>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</si>
  <si>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</si>
  <si>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</si>
  <si>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</si>
  <si>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</si>
  <si>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</si>
  <si>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</si>
  <si>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</si>
  <si>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</si>
  <si>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</si>
  <si>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</si>
  <si>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</si>
  <si>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</si>
  <si>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</si>
  <si>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</si>
  <si>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</si>
  <si>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</si>
  <si>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</si>
  <si>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</si>
  <si>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</si>
  <si>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</si>
  <si>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</si>
  <si>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</si>
  <si>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</si>
  <si>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</si>
  <si>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</si>
  <si>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</si>
  <si>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</si>
  <si>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</si>
  <si>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</si>
  <si>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</si>
  <si>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</si>
  <si>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</si>
  <si>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</si>
  <si>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</si>
  <si>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</si>
  <si>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</si>
  <si>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</si>
  <si>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</si>
  <si>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</si>
  <si>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</si>
  <si>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</si>
  <si>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</si>
  <si>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</si>
  <si>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</si>
  <si>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</si>
  <si>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</si>
  <si>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</si>
  <si>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</si>
  <si>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</si>
  <si>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</si>
  <si>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</si>
  <si>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</si>
  <si>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</si>
  <si>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</si>
  <si>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</si>
  <si>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</si>
  <si>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</si>
  <si>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</si>
  <si>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</si>
  <si>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</si>
  <si>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</si>
  <si>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</si>
  <si>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</si>
  <si>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</si>
  <si>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</si>
  <si>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</si>
  <si>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</si>
  <si>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</si>
  <si>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</si>
  <si>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</si>
  <si>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</si>
  <si>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</si>
  <si>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</si>
  <si>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</si>
  <si>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</si>
  <si>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</si>
  <si>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</si>
  <si>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</si>
  <si>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</si>
  <si>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</si>
  <si>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</si>
  <si>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</si>
  <si>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</si>
  <si>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</si>
  <si>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</si>
  <si>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</si>
  <si>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</si>
  <si>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</si>
  <si>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</si>
  <si>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</si>
  <si>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</si>
  <si>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</si>
  <si>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</si>
  <si>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</si>
  <si>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</si>
  <si>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</si>
  <si>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</si>
  <si>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</si>
  <si>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</si>
  <si>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</si>
  <si>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</si>
  <si>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</si>
  <si>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</si>
  <si>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</si>
  <si>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</si>
  <si>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</si>
  <si>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</si>
  <si>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</si>
  <si>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</si>
  <si>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</si>
  <si>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</si>
  <si>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</si>
  <si>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</si>
  <si>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</si>
  <si>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</si>
  <si>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</si>
  <si>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</si>
  <si>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</si>
  <si>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</si>
  <si>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</si>
  <si>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</si>
  <si>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</si>
  <si>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</si>
  <si>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</si>
  <si>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</si>
  <si>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</si>
  <si>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</si>
  <si>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</si>
  <si>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</si>
  <si>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</si>
  <si>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</si>
  <si>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</si>
  <si>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</si>
  <si>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</si>
  <si>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</si>
  <si>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</si>
  <si>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</si>
  <si>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</si>
  <si>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</si>
  <si>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</si>
  <si>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</si>
  <si>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</si>
  <si>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</si>
  <si>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</si>
  <si>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</si>
  <si>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</si>
  <si>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</si>
  <si>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</si>
  <si>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</si>
  <si>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</si>
  <si>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</si>
  <si>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</si>
  <si>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</si>
  <si>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</si>
  <si>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</si>
  <si>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</si>
  <si>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</si>
  <si>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</si>
  <si>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</si>
  <si>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</si>
  <si>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</si>
  <si>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</si>
  <si>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</si>
  <si>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</si>
  <si>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</si>
  <si>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</si>
  <si>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</si>
  <si>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</si>
  <si>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</si>
  <si>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</si>
  <si>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</si>
  <si>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</si>
  <si>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</si>
  <si>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</si>
  <si>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</si>
  <si>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</si>
  <si>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</si>
  <si>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</si>
  <si>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</si>
  <si>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</si>
  <si>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</si>
  <si>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</si>
  <si>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</si>
  <si>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</si>
  <si>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</si>
  <si>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</si>
  <si>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</si>
  <si>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</si>
  <si>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</si>
  <si>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</si>
  <si>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</si>
  <si>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</si>
  <si>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</si>
  <si>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</si>
  <si>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</si>
  <si>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</si>
  <si>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</si>
  <si>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</si>
  <si>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</si>
  <si>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</si>
  <si>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</si>
  <si>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</si>
  <si>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</si>
  <si>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</si>
  <si>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</si>
  <si>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</si>
  <si>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</si>
  <si>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</si>
  <si>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</si>
  <si>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</si>
  <si>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</si>
  <si>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</si>
  <si>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</si>
  <si>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</si>
  <si>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</si>
  <si>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</si>
  <si>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</si>
  <si>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</si>
  <si>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</si>
  <si>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</si>
  <si>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</si>
  <si>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</si>
  <si>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</si>
  <si>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</si>
  <si>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</si>
  <si>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</si>
  <si>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</si>
  <si>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</si>
  <si>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</si>
  <si>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</si>
  <si>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</si>
  <si>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</si>
  <si>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</si>
  <si>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</si>
  <si>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</si>
  <si>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</si>
  <si>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</si>
  <si>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</si>
  <si>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</si>
  <si>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</si>
  <si>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</si>
  <si>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</si>
  <si>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</si>
  <si>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</si>
  <si>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</si>
  <si>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</si>
  <si>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</si>
  <si>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</si>
  <si>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</si>
  <si>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</si>
  <si>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</si>
  <si>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</si>
  <si>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</si>
  <si>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</si>
  <si>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</si>
  <si>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</si>
  <si>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</si>
  <si>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</si>
  <si>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</si>
  <si>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</si>
  <si>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</si>
  <si>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</si>
  <si>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</si>
  <si>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</si>
  <si>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</si>
  <si>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</si>
  <si>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</si>
  <si>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</si>
  <si>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</si>
  <si>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</si>
  <si>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</si>
  <si>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</si>
  <si>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</si>
  <si>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</si>
  <si>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</si>
  <si>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</si>
  <si>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</si>
  <si>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</si>
  <si>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</si>
  <si>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</si>
  <si>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</si>
  <si>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</si>
  <si>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</si>
  <si>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</si>
  <si>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</si>
  <si>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</si>
  <si>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</si>
  <si>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</si>
  <si>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</si>
  <si>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</si>
  <si>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</si>
  <si>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</si>
  <si>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</si>
  <si>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</si>
  <si>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</si>
  <si>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</si>
  <si>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</si>
  <si>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</si>
  <si>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</si>
  <si>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</si>
  <si>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</si>
  <si>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</si>
  <si>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</si>
  <si>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</si>
  <si>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</si>
  <si>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</si>
  <si>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</si>
  <si>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</si>
  <si>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</si>
  <si>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</si>
  <si>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</si>
  <si>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</si>
  <si>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</si>
  <si>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</si>
  <si>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</si>
  <si>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</si>
  <si>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</si>
  <si>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</si>
  <si>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</si>
  <si>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</si>
  <si>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</si>
  <si>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</si>
  <si>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</si>
  <si>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</si>
  <si>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</si>
  <si>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</si>
  <si>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</si>
  <si>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</si>
  <si>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</si>
  <si>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</si>
  <si>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</si>
  <si>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</si>
  <si>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</si>
  <si>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</si>
  <si>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</si>
  <si>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</si>
  <si>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</si>
  <si>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</si>
  <si>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</si>
  <si>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</si>
  <si>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</si>
  <si>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</si>
  <si>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</si>
  <si>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</si>
  <si>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</si>
  <si>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</si>
  <si>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</si>
  <si>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</si>
  <si>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</si>
  <si>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</si>
  <si>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</si>
  <si>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</si>
  <si>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</si>
  <si>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</si>
  <si>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</si>
  <si>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</si>
  <si>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</si>
  <si>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</si>
  <si>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</si>
  <si>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</si>
  <si>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</si>
  <si>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</si>
  <si>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</si>
  <si>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</si>
  <si>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</si>
  <si>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</si>
  <si>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</si>
  <si>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</si>
  <si>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</si>
  <si>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</si>
  <si>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</si>
  <si>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</si>
  <si>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</si>
  <si>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</si>
  <si>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</si>
  <si>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</si>
  <si>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</si>
  <si>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</si>
  <si>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</si>
  <si>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</si>
  <si>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</si>
  <si>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</si>
  <si>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</si>
  <si>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</si>
  <si>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</si>
  <si>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</si>
  <si>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</si>
  <si>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</si>
  <si>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</si>
  <si>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</si>
  <si>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</si>
  <si>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</si>
  <si>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</si>
  <si>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</si>
  <si>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</si>
  <si>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</si>
  <si>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</si>
  <si>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</si>
  <si>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</si>
  <si>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</si>
  <si>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</si>
  <si>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</si>
  <si>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</si>
  <si>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</si>
  <si>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</si>
  <si>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</si>
  <si>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</si>
  <si>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</si>
  <si>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</si>
  <si>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</si>
  <si>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</si>
  <si>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</si>
  <si>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</si>
  <si>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</si>
  <si>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</si>
  <si>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</si>
  <si>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</si>
  <si>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</si>
  <si>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</si>
  <si>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</si>
  <si>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</si>
  <si>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</si>
  <si>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</si>
  <si>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</si>
  <si>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</si>
  <si>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</si>
  <si>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</si>
  <si>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</si>
  <si>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</si>
  <si>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</si>
  <si>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</si>
  <si>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</si>
  <si>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</si>
  <si>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</si>
  <si>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</si>
  <si>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</si>
  <si>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</si>
  <si>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</si>
  <si>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</si>
  <si>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</si>
  <si>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</si>
  <si>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</si>
  <si>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</si>
  <si>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</si>
  <si>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</si>
  <si>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</si>
  <si>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</si>
  <si>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</si>
  <si>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</si>
  <si>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</si>
  <si>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</si>
  <si>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</si>
  <si>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</si>
  <si>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</si>
  <si>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</si>
  <si>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</si>
  <si>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</si>
  <si>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</si>
  <si>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</si>
  <si>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</si>
  <si>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</si>
  <si>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</si>
  <si>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</si>
  <si>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</si>
  <si>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</si>
  <si>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</si>
  <si>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</si>
  <si>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</si>
  <si>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</si>
  <si>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</si>
  <si>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</si>
  <si>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</si>
  <si>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</si>
  <si>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</si>
  <si>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</si>
  <si>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</si>
  <si>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</si>
  <si>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</si>
  <si>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</si>
  <si>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</si>
  <si>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</si>
  <si>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</si>
  <si>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</si>
  <si>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</si>
  <si>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</si>
  <si>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</si>
  <si>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</si>
  <si>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</si>
  <si>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</si>
  <si>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</si>
  <si>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</si>
  <si>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</si>
  <si>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</si>
  <si>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</si>
  <si>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</si>
  <si>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</si>
  <si>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</si>
  <si>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</si>
  <si>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</si>
  <si>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</si>
  <si>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</si>
  <si>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</si>
  <si>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</si>
  <si>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</si>
  <si>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</si>
  <si>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</si>
  <si>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</si>
  <si>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</si>
  <si>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</si>
  <si>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</si>
  <si>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</si>
  <si>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</si>
  <si>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</si>
  <si>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</si>
  <si>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</si>
  <si>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</si>
  <si>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</si>
  <si>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</si>
  <si>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</si>
  <si>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</si>
  <si>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</si>
  <si>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</si>
  <si>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</si>
  <si>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</si>
  <si>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</si>
  <si>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</si>
  <si>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</si>
  <si>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</si>
  <si>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</si>
  <si>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</si>
  <si>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</si>
  <si>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</si>
  <si>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</si>
  <si>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</si>
  <si>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</si>
  <si>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</si>
  <si>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</si>
  <si>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</si>
  <si>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</si>
  <si>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</si>
  <si>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</si>
  <si>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</si>
  <si>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</si>
  <si>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</si>
  <si>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</si>
  <si>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</si>
  <si>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</si>
  <si>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</si>
  <si>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</si>
  <si>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</si>
  <si>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</si>
  <si>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</si>
  <si>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</si>
  <si>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</si>
  <si>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</si>
  <si>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</si>
  <si>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</si>
  <si>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</si>
  <si>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</si>
  <si>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</si>
  <si>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</si>
  <si>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</si>
  <si>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</si>
  <si>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</si>
  <si>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</si>
  <si>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</si>
  <si>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</si>
  <si>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</si>
  <si>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</si>
  <si>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</si>
  <si>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</si>
  <si>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</si>
  <si>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</si>
  <si>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</si>
  <si>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</si>
  <si>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</si>
  <si>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</si>
  <si>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</si>
  <si>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</si>
  <si>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</si>
  <si>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</si>
  <si>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</si>
  <si>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</si>
  <si>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</si>
  <si>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</si>
  <si>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</si>
  <si>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</si>
  <si>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</si>
  <si>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</si>
  <si>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</si>
  <si>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</si>
  <si>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</si>
  <si>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</si>
  <si>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</si>
  <si>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</si>
  <si>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</si>
  <si>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</si>
  <si>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</si>
  <si>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</si>
  <si>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</si>
  <si>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</si>
  <si>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</si>
  <si>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</si>
  <si>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</si>
  <si>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</si>
  <si>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</si>
  <si>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</si>
  <si>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</si>
  <si>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</si>
  <si>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</si>
  <si>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</si>
  <si>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</si>
  <si>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</si>
  <si>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</si>
  <si>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</si>
  <si>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</si>
  <si>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</si>
  <si>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</si>
  <si>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</si>
  <si>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</si>
  <si>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</si>
  <si>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</si>
  <si>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</si>
  <si>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</si>
  <si>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</si>
  <si>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</si>
  <si>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</si>
  <si>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</si>
  <si>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</si>
  <si>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</si>
  <si>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</si>
  <si>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</si>
  <si>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</si>
  <si>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</si>
  <si>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</si>
  <si>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</si>
  <si>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</si>
  <si>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</si>
  <si>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</si>
  <si>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</si>
  <si>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</si>
  <si>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</si>
  <si>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</si>
  <si>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</si>
  <si>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</si>
  <si>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</si>
  <si>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</si>
  <si>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</si>
  <si>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</si>
  <si>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</si>
  <si>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</si>
  <si>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</si>
  <si>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</si>
  <si>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</si>
  <si>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</si>
  <si>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</si>
  <si>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</si>
  <si>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</si>
  <si>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</si>
  <si>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</si>
  <si>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</si>
  <si>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</si>
  <si>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</si>
  <si>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</si>
  <si>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</si>
  <si>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</si>
  <si>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</si>
  <si>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</si>
  <si>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</si>
  <si>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</si>
  <si>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</si>
  <si>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</si>
  <si>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</si>
  <si>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</si>
  <si>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</si>
  <si>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</si>
  <si>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</si>
  <si>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</si>
  <si>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</si>
  <si>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</si>
  <si>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</si>
  <si>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</si>
  <si>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</si>
  <si>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</si>
  <si>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</si>
  <si>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</si>
  <si>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</si>
  <si>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</si>
  <si>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</si>
  <si>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</si>
  <si>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</si>
  <si>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</si>
  <si>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</si>
  <si>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</si>
  <si>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</si>
  <si>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</si>
  <si>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</si>
  <si>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</si>
  <si>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</si>
  <si>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</si>
  <si>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</si>
  <si>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</si>
  <si>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</si>
  <si>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</si>
  <si>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</si>
  <si>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</si>
  <si>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</si>
  <si>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</si>
  <si>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</si>
  <si>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</si>
  <si>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</si>
  <si>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</si>
  <si>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</si>
  <si>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</si>
  <si>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</si>
  <si>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</si>
  <si>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</si>
  <si>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</si>
  <si>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</si>
  <si>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</si>
  <si>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</si>
  <si>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</si>
  <si>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</si>
  <si>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</si>
  <si>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</si>
  <si>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</si>
  <si>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</si>
  <si>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</si>
  <si>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</si>
  <si>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</si>
  <si>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</si>
  <si>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</si>
  <si>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</si>
  <si>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</si>
  <si>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</si>
  <si>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</si>
  <si>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</si>
  <si>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</si>
  <si>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</si>
  <si>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</si>
  <si>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</si>
  <si>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</si>
  <si>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</si>
  <si>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</si>
  <si>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</si>
  <si>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</si>
  <si>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</si>
  <si>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</si>
  <si>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</si>
  <si>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</si>
  <si>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</si>
  <si>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</si>
  <si>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</si>
  <si>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</si>
  <si>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</si>
  <si>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</si>
  <si>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</si>
  <si>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</si>
  <si>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</si>
  <si>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</si>
  <si>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</si>
  <si>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</si>
  <si>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</si>
  <si>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</si>
  <si>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</si>
  <si>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</si>
  <si>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</si>
  <si>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</si>
  <si>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</si>
  <si>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</si>
  <si>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</si>
  <si>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</si>
  <si>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</si>
  <si>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</si>
  <si>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</si>
  <si>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</si>
  <si>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</si>
  <si>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</si>
  <si>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</si>
  <si>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</si>
  <si>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</si>
  <si>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</si>
  <si>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</si>
  <si>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</si>
  <si>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</si>
  <si>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</si>
  <si>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</si>
  <si>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</si>
  <si>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</si>
  <si>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</si>
  <si>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</si>
  <si>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</si>
  <si>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</si>
  <si>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</si>
  <si>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</si>
  <si>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</si>
  <si>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</si>
  <si>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</si>
  <si>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</si>
  <si>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</si>
  <si>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</si>
  <si>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</si>
  <si>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</si>
  <si>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</si>
  <si>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</si>
  <si>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</si>
  <si>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</si>
  <si>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</si>
  <si>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</si>
  <si>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</si>
  <si>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</si>
  <si>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</si>
  <si>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</si>
  <si>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</si>
  <si>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</si>
  <si>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</si>
  <si>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</si>
  <si>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</si>
  <si>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</si>
  <si>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</si>
  <si>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</si>
  <si>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</si>
  <si>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</si>
  <si>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</si>
  <si>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</si>
  <si>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</si>
  <si>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</si>
  <si>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</si>
  <si>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</si>
  <si>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</si>
  <si>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</si>
  <si>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</si>
  <si>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</si>
  <si>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</si>
  <si>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</si>
  <si>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</si>
  <si>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</si>
  <si>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</si>
  <si>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</si>
  <si>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</si>
  <si>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</si>
  <si>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</si>
  <si>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</si>
  <si>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</si>
  <si>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</si>
  <si>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</si>
  <si>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</si>
  <si>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</si>
  <si>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</si>
  <si>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</si>
  <si>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</si>
  <si>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</si>
  <si>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</si>
  <si>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</si>
  <si>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</si>
  <si>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</si>
  <si>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</si>
  <si>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</si>
  <si>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</si>
  <si>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</si>
  <si>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</si>
  <si>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</si>
  <si>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</si>
  <si>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</si>
  <si>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</si>
  <si>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</si>
  <si>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</si>
  <si>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</si>
  <si>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</si>
  <si>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</si>
  <si>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</si>
  <si>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</si>
  <si>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</si>
  <si>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</si>
  <si>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</si>
  <si>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</si>
  <si>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</si>
  <si>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</si>
  <si>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</si>
  <si>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</si>
  <si>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</si>
  <si>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</si>
  <si>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</si>
  <si>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</si>
  <si>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</si>
  <si>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</si>
  <si>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</si>
  <si>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</si>
  <si>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</si>
  <si>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</si>
  <si>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</si>
  <si>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</si>
  <si>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</si>
  <si>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</si>
  <si>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</si>
  <si>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</si>
  <si>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</si>
  <si>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</si>
  <si>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</si>
  <si>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</si>
  <si>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</si>
  <si>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</si>
  <si>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</si>
  <si>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</si>
  <si>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</si>
  <si>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</si>
  <si>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</si>
  <si>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</si>
  <si>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</si>
  <si>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</si>
  <si>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</si>
  <si>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</si>
  <si>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</si>
  <si>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</si>
  <si>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</si>
  <si>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</si>
  <si>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</si>
  <si>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</si>
  <si>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</si>
  <si>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</si>
  <si>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</si>
  <si>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</si>
  <si>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</si>
  <si>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</si>
  <si>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</si>
  <si>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</si>
  <si>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</si>
  <si>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</si>
  <si>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</si>
  <si>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</si>
  <si>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</si>
  <si>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</si>
  <si>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</si>
  <si>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</si>
  <si>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</si>
  <si>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</si>
  <si>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</si>
  <si>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</si>
  <si>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</si>
  <si>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</si>
  <si>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</si>
  <si>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</si>
  <si>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</si>
  <si>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</si>
  <si>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</si>
  <si>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</si>
  <si>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</si>
  <si>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</si>
  <si>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</si>
  <si>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</si>
  <si>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</si>
  <si>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</si>
  <si>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</si>
  <si>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</si>
  <si>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</si>
  <si>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</si>
  <si>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</si>
  <si>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</si>
  <si>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</si>
  <si>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</si>
  <si>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</si>
  <si>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</si>
  <si>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</si>
  <si>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</si>
  <si>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</si>
  <si>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</si>
  <si>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</si>
  <si>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</si>
  <si>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</si>
  <si>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</si>
  <si>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</si>
  <si>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</si>
  <si>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</si>
  <si>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</si>
  <si>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</si>
  <si>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</si>
  <si>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</si>
  <si>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</si>
  <si>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</si>
  <si>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</si>
  <si>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</si>
  <si>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</si>
  <si>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</si>
  <si>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</si>
  <si>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</si>
  <si>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</si>
  <si>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</si>
  <si>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</si>
  <si>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</si>
  <si>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</si>
  <si>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</si>
  <si>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</si>
  <si>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</si>
  <si>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</si>
  <si>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</si>
  <si>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</si>
  <si>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</si>
  <si>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</si>
  <si>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</si>
  <si>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</si>
  <si>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</si>
  <si>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</si>
  <si>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</si>
  <si>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</si>
  <si>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</si>
  <si>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</si>
  <si>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</si>
  <si>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</si>
  <si>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</si>
  <si>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</si>
  <si>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</si>
  <si>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</si>
  <si>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</si>
  <si>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</si>
  <si>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</si>
  <si>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</si>
  <si>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</si>
  <si>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</si>
  <si>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</si>
  <si>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</si>
  <si>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</si>
  <si>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</si>
  <si>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</si>
  <si>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</si>
  <si>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</si>
  <si>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</si>
  <si>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</si>
  <si>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</si>
  <si>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</si>
  <si>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</si>
  <si>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</si>
  <si>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</si>
  <si>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</si>
  <si>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</si>
  <si>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</si>
  <si>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</si>
  <si>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</si>
  <si>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</si>
  <si>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</si>
  <si>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</si>
  <si>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</si>
  <si>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</si>
  <si>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</si>
  <si>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</si>
  <si>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</si>
  <si>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</si>
  <si>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</si>
  <si>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</si>
  <si>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</si>
  <si>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</si>
  <si>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</si>
  <si>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</si>
  <si>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</si>
  <si>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</si>
  <si>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</si>
  <si>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</si>
  <si>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</si>
  <si>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</si>
  <si>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</si>
  <si>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</si>
  <si>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</si>
  <si>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</si>
  <si>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</si>
  <si>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</si>
  <si>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</si>
  <si>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</si>
  <si>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</si>
  <si>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</si>
  <si>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</si>
  <si>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</si>
  <si>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</si>
  <si>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</si>
  <si>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</si>
  <si>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</si>
  <si>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</si>
  <si>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</si>
  <si>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</si>
  <si>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</si>
  <si>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</si>
  <si>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</si>
  <si>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</si>
  <si>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</si>
  <si>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</si>
  <si>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</si>
  <si>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</si>
  <si>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</si>
  <si>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</si>
  <si>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</si>
  <si>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</si>
  <si>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</si>
  <si>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</si>
  <si>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</si>
  <si>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</si>
  <si>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</si>
  <si>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</si>
  <si>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</si>
  <si>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</si>
  <si>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</si>
  <si>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</si>
  <si>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</si>
  <si>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</si>
  <si>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</si>
  <si>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</si>
  <si>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</si>
  <si>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</si>
  <si>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</si>
  <si>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</si>
  <si>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</si>
  <si>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</si>
  <si>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</si>
  <si>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</si>
  <si>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</si>
  <si>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</si>
  <si>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</si>
  <si>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</si>
  <si>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</si>
  <si>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</si>
  <si>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</si>
  <si>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</si>
  <si>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</si>
  <si>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</si>
  <si>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</si>
  <si>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</si>
  <si>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</si>
  <si>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</si>
  <si>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</si>
  <si>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</si>
  <si>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</si>
  <si>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</si>
  <si>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</si>
  <si>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</si>
  <si>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</si>
  <si>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</si>
  <si>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</si>
  <si>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</si>
  <si>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</si>
  <si>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</si>
  <si>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</si>
  <si>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</si>
  <si>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</si>
  <si>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</si>
  <si>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</si>
  <si>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</si>
  <si>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</si>
  <si>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</si>
  <si>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</si>
  <si>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</si>
  <si>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</si>
  <si>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</si>
  <si>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</si>
  <si>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</si>
  <si>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</si>
  <si>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</si>
  <si>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</si>
  <si>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</si>
  <si>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</si>
  <si>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</si>
  <si>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</si>
  <si>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</si>
  <si>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</si>
  <si>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</si>
  <si>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</si>
  <si>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</si>
  <si>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</si>
  <si>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</si>
  <si>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</si>
  <si>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</si>
  <si>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</si>
  <si>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</si>
  <si>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</si>
  <si>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</si>
  <si>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</si>
  <si>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</si>
  <si>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</si>
  <si>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</si>
  <si>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</si>
  <si>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</si>
  <si>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</si>
  <si>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</si>
  <si>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</si>
  <si>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</si>
  <si>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</si>
  <si>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</si>
  <si>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</si>
  <si>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</si>
  <si>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</si>
  <si>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</si>
  <si>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</si>
  <si>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</si>
  <si>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</si>
  <si>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</si>
  <si>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</si>
  <si>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</si>
  <si>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</si>
  <si>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</si>
  <si>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</si>
  <si>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</si>
  <si>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</si>
  <si>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</si>
  <si>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</si>
  <si>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</si>
  <si>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</si>
  <si>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</si>
  <si>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</si>
  <si>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</si>
  <si>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</si>
  <si>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</si>
  <si>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</si>
  <si>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</si>
  <si>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</si>
  <si>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</si>
  <si>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</si>
  <si>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</si>
  <si>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</si>
  <si>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</si>
  <si>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</si>
  <si>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</si>
  <si>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</si>
  <si>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</si>
  <si>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</si>
  <si>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</si>
  <si>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</si>
  <si>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</si>
  <si>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</si>
  <si>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</si>
  <si>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</si>
  <si>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</si>
  <si>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</si>
  <si>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</si>
  <si>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</si>
  <si>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</si>
  <si>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</si>
  <si>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</si>
  <si>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</si>
  <si>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</si>
  <si>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</si>
  <si>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</si>
  <si>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</si>
  <si>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</si>
  <si>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</si>
  <si>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</si>
  <si>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</si>
  <si>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</si>
  <si>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</si>
  <si>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</si>
  <si>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</si>
  <si>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</si>
  <si>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</si>
  <si>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</si>
  <si>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</si>
  <si>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</si>
  <si>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</si>
  <si>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</si>
  <si>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</si>
  <si>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</si>
  <si>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</si>
  <si>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</si>
  <si>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</si>
  <si>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</si>
  <si>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</si>
  <si>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</si>
  <si>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</si>
  <si>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</si>
  <si>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</si>
  <si>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</si>
  <si>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</si>
  <si>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</si>
  <si>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</si>
  <si>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</si>
  <si>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</si>
  <si>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</si>
  <si>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</si>
  <si>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</si>
  <si>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</si>
  <si>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</si>
  <si>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</si>
  <si>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</si>
  <si>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</si>
  <si>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</si>
  <si>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</si>
  <si>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</si>
  <si>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</si>
  <si>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</si>
  <si>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</si>
  <si>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</si>
  <si>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</si>
  <si>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</si>
  <si>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</si>
  <si>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</si>
  <si>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</si>
  <si>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</si>
  <si>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</si>
  <si>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</si>
  <si>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</si>
  <si>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</si>
  <si>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</si>
  <si>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</si>
  <si>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</si>
  <si>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</si>
  <si>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</si>
  <si>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</si>
  <si>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</si>
  <si>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</si>
  <si>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</si>
  <si>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</si>
  <si>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</si>
  <si>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</si>
  <si>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</si>
  <si>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</si>
  <si>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</si>
  <si>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</si>
  <si>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</si>
  <si>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</si>
  <si>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</si>
  <si>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</si>
  <si>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</si>
  <si>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</si>
  <si>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</si>
  <si>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</si>
  <si>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</si>
  <si>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</si>
  <si>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</si>
  <si>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</si>
  <si>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</si>
  <si>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</si>
  <si>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</si>
  <si>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</si>
  <si>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</si>
  <si>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</si>
  <si>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</si>
  <si>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</si>
  <si>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</si>
  <si>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</si>
  <si>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</si>
  <si>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</si>
  <si>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</si>
  <si>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</si>
  <si>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</si>
  <si>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</si>
  <si>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</si>
  <si>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</si>
  <si>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</si>
  <si>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</si>
  <si>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</si>
  <si>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</si>
  <si>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</si>
  <si>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</si>
  <si>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</si>
  <si>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</si>
  <si>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</si>
  <si>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</si>
  <si>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</si>
  <si>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</si>
  <si>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</si>
  <si>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</si>
  <si>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</si>
  <si>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</si>
  <si>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</si>
  <si>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</si>
  <si>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</si>
  <si>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</si>
  <si>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</si>
  <si>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</si>
  <si>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</si>
  <si>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</si>
  <si>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</si>
  <si>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</si>
  <si>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</si>
  <si>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</si>
  <si>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</si>
  <si>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</si>
  <si>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</si>
  <si>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</si>
  <si>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</si>
  <si>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</si>
  <si>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</si>
  <si>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</si>
  <si>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</si>
  <si>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</si>
  <si>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</si>
  <si>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</si>
  <si>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</si>
  <si>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</si>
  <si>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</si>
  <si>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</si>
  <si>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</si>
  <si>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</si>
  <si>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</si>
  <si>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</si>
  <si>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</si>
  <si>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</si>
  <si>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</si>
  <si>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</si>
  <si>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</si>
  <si>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</si>
  <si>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</si>
  <si>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</si>
  <si>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</si>
  <si>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</si>
  <si>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</si>
  <si>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</si>
  <si>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</si>
  <si>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</si>
  <si>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</si>
  <si>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</si>
  <si>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</si>
  <si>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</si>
  <si>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</si>
  <si>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</si>
  <si>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</si>
  <si>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</si>
  <si>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</si>
  <si>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</si>
  <si>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</si>
  <si>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</si>
  <si>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</si>
  <si>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</si>
  <si>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</si>
  <si>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</si>
  <si>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</si>
  <si>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</si>
  <si>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</si>
  <si>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</si>
  <si>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</si>
  <si>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</si>
  <si>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</si>
  <si>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</si>
  <si>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</si>
  <si>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</si>
  <si>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</si>
  <si>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</si>
  <si>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</si>
  <si>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</si>
  <si>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</si>
  <si>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</si>
  <si>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</si>
  <si>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</si>
  <si>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</si>
  <si>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</si>
  <si>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</si>
  <si>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</si>
  <si>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</si>
  <si>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</si>
  <si>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</si>
  <si>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</si>
  <si>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</si>
  <si>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</si>
  <si>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</si>
  <si>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</si>
  <si>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</si>
  <si>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</si>
  <si>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</si>
  <si>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</si>
  <si>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</si>
  <si>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</si>
  <si>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</si>
  <si>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</si>
  <si>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</si>
  <si>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</si>
  <si>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</si>
  <si>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</si>
  <si>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</si>
  <si>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</si>
  <si>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</si>
  <si>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</si>
  <si>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</si>
  <si>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</si>
  <si>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</si>
  <si>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</si>
  <si>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</si>
  <si>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</si>
  <si>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</si>
  <si>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</si>
  <si>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</si>
  <si>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</si>
  <si>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</si>
  <si>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</si>
  <si>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</si>
  <si>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</si>
  <si>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</si>
  <si>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</si>
  <si>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</si>
  <si>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</si>
  <si>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</si>
  <si>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</si>
  <si>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</si>
  <si>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</si>
  <si>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</si>
  <si>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</si>
  <si>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</si>
  <si>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</si>
  <si>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</si>
  <si>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</si>
  <si>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</si>
  <si>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</si>
  <si>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</si>
  <si>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</si>
  <si>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</si>
  <si>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</si>
  <si>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</si>
  <si>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</si>
  <si>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</si>
  <si>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</si>
  <si>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</si>
  <si>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</si>
  <si>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</si>
  <si>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</si>
  <si>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</si>
  <si>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</si>
  <si>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</si>
  <si>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</si>
  <si>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</si>
  <si>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</si>
  <si>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</si>
  <si>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</si>
  <si>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</si>
  <si>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</si>
  <si>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</si>
  <si>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</si>
  <si>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</si>
  <si>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</si>
  <si>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</si>
  <si>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</si>
  <si>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</si>
  <si>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</si>
  <si>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</si>
  <si>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</si>
  <si>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</si>
  <si>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</si>
  <si>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</si>
  <si>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</si>
  <si>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</si>
  <si>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</si>
  <si>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</si>
  <si>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</si>
  <si>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</si>
  <si>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</si>
  <si>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</si>
  <si>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</si>
  <si>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</si>
  <si>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</si>
  <si>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</si>
  <si>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</si>
  <si>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</si>
  <si>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</si>
  <si>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</si>
  <si>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</si>
  <si>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</si>
  <si>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</si>
  <si>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</si>
  <si>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</si>
  <si>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</si>
  <si>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</si>
  <si>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</si>
  <si>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</si>
  <si>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</si>
  <si>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</si>
  <si>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</si>
  <si>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</si>
  <si>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</si>
  <si>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</si>
  <si>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</si>
  <si>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</si>
  <si>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</si>
  <si>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</si>
  <si>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</si>
  <si>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</si>
  <si>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</si>
  <si>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</si>
  <si>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</si>
  <si>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</si>
  <si>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</si>
  <si>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</si>
  <si>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</si>
  <si>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</si>
  <si>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</si>
  <si>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</si>
  <si>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</si>
  <si>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</si>
  <si>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</si>
  <si>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</si>
  <si>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</si>
  <si>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</si>
  <si>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</si>
  <si>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</si>
  <si>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</si>
  <si>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</si>
  <si>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</si>
  <si>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</si>
  <si>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</si>
  <si>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</si>
  <si>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</si>
  <si>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</si>
  <si>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</si>
  <si>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</si>
  <si>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</si>
  <si>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</si>
  <si>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</si>
  <si>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</si>
  <si>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</si>
  <si>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</si>
  <si>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</si>
  <si>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</si>
  <si>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</si>
  <si>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</si>
  <si>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</si>
  <si>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</si>
  <si>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</si>
  <si>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</si>
  <si>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</si>
  <si>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</si>
  <si>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</si>
  <si>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</si>
  <si>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</si>
  <si>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</si>
  <si>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</si>
  <si>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</si>
  <si>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</si>
  <si>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</si>
  <si>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</si>
  <si>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</si>
  <si>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</si>
  <si>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</si>
  <si>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</si>
  <si>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</si>
  <si>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</si>
  <si>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</si>
  <si>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</si>
  <si>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</si>
  <si>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</si>
  <si>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</si>
  <si>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</si>
  <si>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</si>
  <si>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</si>
  <si>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</si>
  <si>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</si>
  <si>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</si>
  <si>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</si>
  <si>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</si>
  <si>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</si>
  <si>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</si>
  <si>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</si>
  <si>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</si>
  <si>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</si>
  <si>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</si>
  <si>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</si>
  <si>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</si>
  <si>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</si>
  <si>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</si>
  <si>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</si>
  <si>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</si>
  <si>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</si>
  <si>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</si>
  <si>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</si>
  <si>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</si>
  <si>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</si>
  <si>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</si>
  <si>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</si>
  <si>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</si>
  <si>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</si>
  <si>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</si>
  <si>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</si>
  <si>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</si>
  <si>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</si>
  <si>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</si>
  <si>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</si>
  <si>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</si>
  <si>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</si>
  <si>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</si>
  <si>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</si>
  <si>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</si>
  <si>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</si>
  <si>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</si>
  <si>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</si>
  <si>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</si>
  <si>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</si>
  <si>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</si>
  <si>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</si>
  <si>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</si>
  <si>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</si>
  <si>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</si>
  <si>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</si>
  <si>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</si>
  <si>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</si>
  <si>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</si>
  <si>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</si>
  <si>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</si>
  <si>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</si>
  <si>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</si>
  <si>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</si>
  <si>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</si>
  <si>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</si>
  <si>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</si>
  <si>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</si>
  <si>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</si>
  <si>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</si>
  <si>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</si>
  <si>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</si>
  <si>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</si>
  <si>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</si>
  <si>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</si>
  <si>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</si>
  <si>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</si>
  <si>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</si>
  <si>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</si>
  <si>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</si>
  <si>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</si>
  <si>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</si>
  <si>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</si>
  <si>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</si>
  <si>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</si>
  <si>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</si>
  <si>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</si>
  <si>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</si>
  <si>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</si>
  <si>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</si>
  <si>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</si>
  <si>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</si>
  <si>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</si>
  <si>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</si>
  <si>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</si>
  <si>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</si>
  <si>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</si>
  <si>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</si>
  <si>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</si>
  <si>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</si>
  <si>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</si>
  <si>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</si>
  <si>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</si>
  <si>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</si>
  <si>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</si>
  <si>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</si>
  <si>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</si>
  <si>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</si>
  <si>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</si>
  <si>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</si>
  <si>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</si>
  <si>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</si>
  <si>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</si>
  <si>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</si>
  <si>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</si>
  <si>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</si>
  <si>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</si>
  <si>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</si>
  <si>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</si>
  <si>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</si>
  <si>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</si>
  <si>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</si>
  <si>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</si>
  <si>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</si>
  <si>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</si>
  <si>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</si>
  <si>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</si>
  <si>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</si>
  <si>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</si>
  <si>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</si>
  <si>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</si>
  <si>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</si>
  <si>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</si>
  <si>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</si>
  <si>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</si>
  <si>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</si>
  <si>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</si>
  <si>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</si>
  <si>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</si>
  <si>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</si>
  <si>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</si>
  <si>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</si>
  <si>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</si>
  <si>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</si>
  <si>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</si>
  <si>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</si>
  <si>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</si>
  <si>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</si>
  <si>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</si>
  <si>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</si>
  <si>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</si>
  <si>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</si>
  <si>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</si>
  <si>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</si>
  <si>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</si>
  <si>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</si>
  <si>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</si>
  <si>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</si>
  <si>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</si>
  <si>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</si>
  <si>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</si>
  <si>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</si>
  <si>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</si>
  <si>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</si>
  <si>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</si>
  <si>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</si>
  <si>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</si>
  <si>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</si>
  <si>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</si>
  <si>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</si>
  <si>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</si>
  <si>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</si>
  <si>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</si>
  <si>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</si>
  <si>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</si>
  <si>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</si>
  <si>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</si>
  <si>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</si>
  <si>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</si>
  <si>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</si>
  <si>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</si>
  <si>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</si>
  <si>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</si>
  <si>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</si>
  <si>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</si>
  <si>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</si>
  <si>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</si>
  <si>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</si>
  <si>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</si>
  <si>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</si>
  <si>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</si>
  <si>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</si>
  <si>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</si>
  <si>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</si>
  <si>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</si>
  <si>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</si>
  <si>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</si>
  <si>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</si>
  <si>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</si>
  <si>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</si>
  <si>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</si>
  <si>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</si>
  <si>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</si>
  <si>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</si>
  <si>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</si>
  <si>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</si>
  <si>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</si>
  <si>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</si>
  <si>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</si>
  <si>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</si>
  <si>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</si>
  <si>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</si>
  <si>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</si>
  <si>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</si>
  <si>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</si>
  <si>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</si>
  <si>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</si>
  <si>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</si>
  <si>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</si>
  <si>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</si>
  <si>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</si>
  <si>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</si>
  <si>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</si>
  <si>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</si>
  <si>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</si>
  <si>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</si>
  <si>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</si>
  <si>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</si>
  <si>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</si>
  <si>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</si>
  <si>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</si>
  <si>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</si>
  <si>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</si>
  <si>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</si>
  <si>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</si>
  <si>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</si>
  <si>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</si>
  <si>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</si>
  <si>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</si>
  <si>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</si>
  <si>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</si>
  <si>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</si>
  <si>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</si>
  <si>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</si>
  <si>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</si>
  <si>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</si>
  <si>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</si>
  <si>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</si>
  <si>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</si>
  <si>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</si>
  <si>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</si>
  <si>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</si>
  <si>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</si>
  <si>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</si>
  <si>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</si>
  <si>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</si>
  <si>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</si>
  <si>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</si>
  <si>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</si>
  <si>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</si>
  <si>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</si>
  <si>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</si>
  <si>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</si>
  <si>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</si>
  <si>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</si>
  <si>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</si>
  <si>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</si>
  <si>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</si>
  <si>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</si>
  <si>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</si>
  <si>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</si>
  <si>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</si>
  <si>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</si>
  <si>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</si>
  <si>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</si>
  <si>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</si>
  <si>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</si>
  <si>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</si>
  <si>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</si>
  <si>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</si>
  <si>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</si>
  <si>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</si>
  <si>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</si>
  <si>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</si>
  <si>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</si>
  <si>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</si>
  <si>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</si>
  <si>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</si>
  <si>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</si>
  <si>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</si>
  <si>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</si>
  <si>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</si>
  <si>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</si>
  <si>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</si>
  <si>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</si>
  <si>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</si>
  <si>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</si>
  <si>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</si>
  <si>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</si>
  <si>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</si>
  <si>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</si>
  <si>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</si>
  <si>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</si>
  <si>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</si>
  <si>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</si>
  <si>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</si>
  <si>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</si>
  <si>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</si>
  <si>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</si>
  <si>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</si>
  <si>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</si>
  <si>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</si>
  <si>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</si>
  <si>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</si>
  <si>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</si>
  <si>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</si>
  <si>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</si>
  <si>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</si>
  <si>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</si>
  <si>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</si>
  <si>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</si>
  <si>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</si>
  <si>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</si>
  <si>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</si>
  <si>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</si>
  <si>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</si>
  <si>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</si>
  <si>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</si>
  <si>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</si>
  <si>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</si>
  <si>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</si>
  <si>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</si>
  <si>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</si>
  <si>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</si>
  <si>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</si>
  <si>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</si>
  <si>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</si>
  <si>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</si>
  <si>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</si>
  <si>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</si>
  <si>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</si>
  <si>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</si>
  <si>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</si>
  <si>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</si>
  <si>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</si>
  <si>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</si>
  <si>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</si>
  <si>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</si>
  <si>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</si>
  <si>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</si>
  <si>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</si>
  <si>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</si>
  <si>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</si>
  <si>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</si>
  <si>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</si>
  <si>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</si>
  <si>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</si>
  <si>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</si>
  <si>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</si>
  <si>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</si>
  <si>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</si>
  <si>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</si>
  <si>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</si>
  <si>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</si>
  <si>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</si>
  <si>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</si>
  <si>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</si>
  <si>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</si>
  <si>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</si>
  <si>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</si>
  <si>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</si>
  <si>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</si>
  <si>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</si>
  <si>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</si>
  <si>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</si>
  <si>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</si>
  <si>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</si>
  <si>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</si>
  <si>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</si>
  <si>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</si>
  <si>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</si>
  <si>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</si>
  <si>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</si>
  <si>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</si>
  <si>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</si>
  <si>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</si>
  <si>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</si>
  <si>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</si>
  <si>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</si>
  <si>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</si>
  <si>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</si>
  <si>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</si>
  <si>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</si>
  <si>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</si>
  <si>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</si>
  <si>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</si>
  <si>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</si>
  <si>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</si>
  <si>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</si>
  <si>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</si>
  <si>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</si>
  <si>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</si>
  <si>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</si>
  <si>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</si>
  <si>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</si>
  <si>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</si>
  <si>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</si>
  <si>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</si>
  <si>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</si>
  <si>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</si>
  <si>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</si>
  <si>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</si>
  <si>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</si>
  <si>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</si>
  <si>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</si>
  <si>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</si>
  <si>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</si>
  <si>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</si>
  <si>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</si>
  <si>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</si>
  <si>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</si>
  <si>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</si>
  <si>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</si>
  <si>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</si>
  <si>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</si>
  <si>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</si>
  <si>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</si>
  <si>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</si>
  <si>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</si>
  <si>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</si>
  <si>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</si>
  <si>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</si>
  <si>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</si>
  <si>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</si>
  <si>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</si>
  <si>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</si>
  <si>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</si>
  <si>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</si>
  <si>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</si>
  <si>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</si>
  <si>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</si>
  <si>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</si>
  <si>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</si>
  <si>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</si>
  <si>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</si>
  <si>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</si>
  <si>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</si>
  <si>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</si>
  <si>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</si>
  <si>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</si>
  <si>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</si>
  <si>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</si>
  <si>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</si>
  <si>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</si>
  <si>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</si>
  <si>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</si>
  <si>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</si>
  <si>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</si>
  <si>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</si>
  <si>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</si>
  <si>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</si>
  <si>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</si>
  <si>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</si>
  <si>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</si>
  <si>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</si>
  <si>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</si>
  <si>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</si>
  <si>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</si>
  <si>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</si>
  <si>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</si>
  <si>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</si>
  <si>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</si>
  <si>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</si>
  <si>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</si>
  <si>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</si>
  <si>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</si>
  <si>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</si>
  <si>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</si>
  <si>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</si>
  <si>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</si>
  <si>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</si>
  <si>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</si>
  <si>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</si>
  <si>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</si>
  <si>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</si>
  <si>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</si>
  <si>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</si>
  <si>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</si>
  <si>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</si>
  <si>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</si>
  <si>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</si>
  <si>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</si>
  <si>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</si>
  <si>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</si>
  <si>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</si>
  <si>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</si>
  <si>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</si>
  <si>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</si>
  <si>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</si>
  <si>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</si>
  <si>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</si>
  <si>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</si>
  <si>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</si>
  <si>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</si>
  <si>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</si>
  <si>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</si>
  <si>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</si>
  <si>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</si>
  <si>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</si>
  <si>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</si>
  <si>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</si>
  <si>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</si>
  <si>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</si>
  <si>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</si>
  <si>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</si>
  <si>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</si>
  <si>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</si>
  <si>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</si>
  <si>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</si>
  <si>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</si>
  <si>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</si>
  <si>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</si>
  <si>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</si>
  <si>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</si>
  <si>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</si>
  <si>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</si>
  <si>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</si>
  <si>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</si>
  <si>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</si>
  <si>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</si>
  <si>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</si>
  <si>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</si>
  <si>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</si>
  <si>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</si>
  <si>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</si>
  <si>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</si>
  <si>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</si>
  <si>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</si>
  <si>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</si>
  <si>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</si>
  <si>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</si>
  <si>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</si>
  <si>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</si>
  <si>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</si>
  <si>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</si>
  <si>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</si>
  <si>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</si>
  <si>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</si>
  <si>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</si>
  <si>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</si>
  <si>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</si>
  <si>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</si>
  <si>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</si>
  <si>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</si>
  <si>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</si>
  <si>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</si>
  <si>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</si>
  <si>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</si>
  <si>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</si>
  <si>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</si>
  <si>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</si>
  <si>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</si>
  <si>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</si>
  <si>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</si>
  <si>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</si>
  <si>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</si>
  <si>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</si>
  <si>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</si>
  <si>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</si>
  <si>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</si>
  <si>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</si>
  <si>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</si>
  <si>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</si>
  <si>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</si>
  <si>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</si>
  <si>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</si>
  <si>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</si>
  <si>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</si>
  <si>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</si>
  <si>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</si>
  <si>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</si>
  <si>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</si>
  <si>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</si>
  <si>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</si>
  <si>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</si>
  <si>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</si>
  <si>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</si>
  <si>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</si>
  <si>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</si>
  <si>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</si>
  <si>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</si>
  <si>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</si>
  <si>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</si>
  <si>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</si>
  <si>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</si>
  <si>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</si>
  <si>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</si>
  <si>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</si>
  <si>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</si>
  <si>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</si>
  <si>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</si>
  <si>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</si>
  <si>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</si>
  <si>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</si>
  <si>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</si>
  <si>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</si>
  <si>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</si>
  <si>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</si>
  <si>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</si>
  <si>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</si>
  <si>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</si>
  <si>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</si>
  <si>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</si>
  <si>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</si>
  <si>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</si>
  <si>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</si>
  <si>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</si>
  <si>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</si>
  <si>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</si>
  <si>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</si>
  <si>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</si>
  <si>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</si>
  <si>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</si>
  <si>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</si>
  <si>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</si>
  <si>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</si>
  <si>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</si>
  <si>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</si>
  <si>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</si>
  <si>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</si>
  <si>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</si>
  <si>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</si>
  <si>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</si>
  <si>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</si>
  <si>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</si>
  <si>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</si>
  <si>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</si>
  <si>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</si>
  <si>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</si>
  <si>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</si>
  <si>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</si>
  <si>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</si>
  <si>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</si>
  <si>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</si>
  <si>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</si>
  <si>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</si>
  <si>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</si>
  <si>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</si>
  <si>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</si>
  <si>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</si>
  <si>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</si>
  <si>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</si>
  <si>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</si>
  <si>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</si>
  <si>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</si>
  <si>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</si>
  <si>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</si>
  <si>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</si>
  <si>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</si>
  <si>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</si>
  <si>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</si>
  <si>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</si>
  <si>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</si>
  <si>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</si>
  <si>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</si>
  <si>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</si>
  <si>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</si>
  <si>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</si>
  <si>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</si>
  <si>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</si>
  <si>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</si>
  <si>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</si>
  <si>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</si>
  <si>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</si>
  <si>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</si>
  <si>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</si>
  <si>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</si>
  <si>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</si>
  <si>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</si>
  <si>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</si>
  <si>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</si>
  <si>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</si>
  <si>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</si>
  <si>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</si>
  <si>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</si>
  <si>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</si>
  <si>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</si>
  <si>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</si>
  <si>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</si>
  <si>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</si>
  <si>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</si>
  <si>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</si>
  <si>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</si>
  <si>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</si>
  <si>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</si>
  <si>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</si>
  <si>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</si>
  <si>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</si>
  <si>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</si>
  <si>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</si>
  <si>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</si>
  <si>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</si>
  <si>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</si>
  <si>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</si>
  <si>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</si>
  <si>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</si>
  <si>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</si>
  <si>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</si>
  <si>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</si>
  <si>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</si>
  <si>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</si>
  <si>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</si>
  <si>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</si>
  <si>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</si>
  <si>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</si>
  <si>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</si>
  <si>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</si>
  <si>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</si>
  <si>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</si>
  <si>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</si>
  <si>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</si>
  <si>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</si>
  <si>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</si>
  <si>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</si>
  <si>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</si>
  <si>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</si>
  <si>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</si>
  <si>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</si>
  <si>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</si>
  <si>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</si>
  <si>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</si>
  <si>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</si>
  <si>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</si>
  <si>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</si>
  <si>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</si>
  <si>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</si>
  <si>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</si>
  <si>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</si>
  <si>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</si>
  <si>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</si>
  <si>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</si>
  <si>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</si>
  <si>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</si>
  <si>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</si>
  <si>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</si>
  <si>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</si>
  <si>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</si>
  <si>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</si>
  <si>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</si>
  <si>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</si>
  <si>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</si>
  <si>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</si>
  <si>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</si>
  <si>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</si>
  <si>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</si>
  <si>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</si>
  <si>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</si>
  <si>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</si>
  <si>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</si>
  <si>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</si>
  <si>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</si>
  <si>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</si>
  <si>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</si>
  <si>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</si>
  <si>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</si>
  <si>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</si>
  <si>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</si>
  <si>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</si>
  <si>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</si>
  <si>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</si>
  <si>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</si>
  <si>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</si>
  <si>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</si>
  <si>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</si>
  <si>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</si>
  <si>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</si>
  <si>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</si>
  <si>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</si>
  <si>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</si>
  <si>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</si>
  <si>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</si>
  <si>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</si>
  <si>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</si>
  <si>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</si>
  <si>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</si>
  <si>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</si>
  <si>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</si>
  <si>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</si>
  <si>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</si>
  <si>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</si>
  <si>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</si>
  <si>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</si>
  <si>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</si>
  <si>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</si>
  <si>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</si>
  <si>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</si>
  <si>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</si>
  <si>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</si>
  <si>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</si>
  <si>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</si>
  <si>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</si>
  <si>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</si>
  <si>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</si>
  <si>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</si>
  <si>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</si>
  <si>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</si>
  <si>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</si>
  <si>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</si>
  <si>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</si>
  <si>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</si>
  <si>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</si>
  <si>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</si>
  <si>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</si>
  <si>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</si>
  <si>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</si>
  <si>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</si>
  <si>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</si>
  <si>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</si>
  <si>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</si>
  <si>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</si>
  <si>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</si>
  <si>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</si>
  <si>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</si>
  <si>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</si>
  <si>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</si>
  <si>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</si>
  <si>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</si>
  <si>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</si>
  <si>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</si>
  <si>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</si>
  <si>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</si>
  <si>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</si>
  <si>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</si>
  <si>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</si>
  <si>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</si>
  <si>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</si>
  <si>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</si>
  <si>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</si>
  <si>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</si>
  <si>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</si>
  <si>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</si>
  <si>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</si>
  <si>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</si>
  <si>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</si>
  <si>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</si>
  <si>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</si>
  <si>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</si>
  <si>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</si>
  <si>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</si>
  <si>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</si>
  <si>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</si>
  <si>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</si>
  <si>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</si>
  <si>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</si>
  <si>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</si>
  <si>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</si>
  <si>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</si>
  <si>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</si>
  <si>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</si>
  <si>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</si>
  <si>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</si>
  <si>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</si>
  <si>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</si>
  <si>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</si>
  <si>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</si>
  <si>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</si>
  <si>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</si>
  <si>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</si>
  <si>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</si>
  <si>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</si>
  <si>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</si>
  <si>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</si>
  <si>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</si>
  <si>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</si>
  <si>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</si>
  <si>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</si>
  <si>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</si>
  <si>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</si>
  <si>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</si>
  <si>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</si>
  <si>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</si>
  <si>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</si>
  <si>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</si>
  <si>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</si>
  <si>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</si>
  <si>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</si>
  <si>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</si>
  <si>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</si>
  <si>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</si>
  <si>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</si>
  <si>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</si>
  <si>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</si>
  <si>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</si>
  <si>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</si>
  <si>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</si>
  <si>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</si>
  <si>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</si>
  <si>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</si>
  <si>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</si>
  <si>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</si>
  <si>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</si>
  <si>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</si>
  <si>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</si>
  <si>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</si>
  <si>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</si>
  <si>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</si>
  <si>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</si>
  <si>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</si>
  <si>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</si>
  <si>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</si>
  <si>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</si>
  <si>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</si>
  <si>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</si>
  <si>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</si>
  <si>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</si>
  <si>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</si>
  <si>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</si>
  <si>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</si>
  <si>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</si>
  <si>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</si>
  <si>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</si>
  <si>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</si>
  <si>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</si>
  <si>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</si>
  <si>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</si>
  <si>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</si>
  <si>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</si>
  <si>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</si>
  <si>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</si>
  <si>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</si>
  <si>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</si>
  <si>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</si>
  <si>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</si>
  <si>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</si>
  <si>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</si>
  <si>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</si>
  <si>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</si>
  <si>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</si>
  <si>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</si>
  <si>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</si>
  <si>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</si>
  <si>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</si>
  <si>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</si>
  <si>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</si>
  <si>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</si>
  <si>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</si>
  <si>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</si>
  <si>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</si>
  <si>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</si>
  <si>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</si>
  <si>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</si>
  <si>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</si>
  <si>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</si>
  <si>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</si>
  <si>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</si>
  <si>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</si>
  <si>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</si>
  <si>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</si>
  <si>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</si>
  <si>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</si>
  <si>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</si>
  <si>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</si>
  <si>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</si>
  <si>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</si>
  <si>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</si>
  <si>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</si>
  <si>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</si>
  <si>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</si>
  <si>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</si>
  <si>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</si>
  <si>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</si>
  <si>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</si>
  <si>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</si>
  <si>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</si>
  <si>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</si>
  <si>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</si>
  <si>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</si>
  <si>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</si>
  <si>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</si>
  <si>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</si>
  <si>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</si>
  <si>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</si>
  <si>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</si>
  <si>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</si>
  <si>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</si>
  <si>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</si>
  <si>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</si>
  <si>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</si>
  <si>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</si>
  <si>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</si>
  <si>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</si>
  <si>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</si>
  <si>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</si>
  <si>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</si>
  <si>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</si>
  <si>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</si>
  <si>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</si>
  <si>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</si>
  <si>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</si>
  <si>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</si>
  <si>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</si>
  <si>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</si>
  <si>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</si>
  <si>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</si>
  <si>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</si>
  <si>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</si>
  <si>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</si>
  <si>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</si>
  <si>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</si>
  <si>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</si>
  <si>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</si>
  <si>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</si>
  <si>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</si>
  <si>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</si>
  <si>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</si>
  <si>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</si>
  <si>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</si>
  <si>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</si>
  <si>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</si>
  <si>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</si>
  <si>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</si>
  <si>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</si>
  <si>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</si>
  <si>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</si>
  <si>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</si>
  <si>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</si>
  <si>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</si>
  <si>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</si>
  <si>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</si>
  <si>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</si>
  <si>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</si>
  <si>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</si>
  <si>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</si>
  <si>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</si>
  <si>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</si>
  <si>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</si>
  <si>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</si>
  <si>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</si>
  <si>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</si>
  <si>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</si>
  <si>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</si>
  <si>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</si>
  <si>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</si>
  <si>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</si>
  <si>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</si>
  <si>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</si>
  <si>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</si>
  <si>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</si>
  <si>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</si>
  <si>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</si>
  <si>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</si>
  <si>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</si>
  <si>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</si>
  <si>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</si>
  <si>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</si>
  <si>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</si>
  <si>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</si>
  <si>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</si>
  <si>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</si>
  <si>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</si>
  <si>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</si>
  <si>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</si>
  <si>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</si>
  <si>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</si>
  <si>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</si>
  <si>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</si>
  <si>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</si>
  <si>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</si>
  <si>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</si>
  <si>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</si>
  <si>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</si>
  <si>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</si>
  <si>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</si>
  <si>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</si>
  <si>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</si>
  <si>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</si>
  <si>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</si>
  <si>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</si>
  <si>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</si>
  <si>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</si>
  <si>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</si>
  <si>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</si>
  <si>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</si>
  <si>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</si>
  <si>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</si>
  <si>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</si>
  <si>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</si>
  <si>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</si>
  <si>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</si>
  <si>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</si>
  <si>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</si>
  <si>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</si>
  <si>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</si>
  <si>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</si>
  <si>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</si>
  <si>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</si>
  <si>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</si>
  <si>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</si>
  <si>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</si>
  <si>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</si>
  <si>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</si>
  <si>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</si>
  <si>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</si>
  <si>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</si>
  <si>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</si>
  <si>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</si>
  <si>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</si>
  <si>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</si>
  <si>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</si>
  <si>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</si>
  <si>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</si>
  <si>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</si>
  <si>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</si>
  <si>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</si>
  <si>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</si>
  <si>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</si>
  <si>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</si>
  <si>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</si>
  <si>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</si>
  <si>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</si>
  <si>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</si>
  <si>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</si>
  <si>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</si>
  <si>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</si>
  <si>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</si>
  <si>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</si>
  <si>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</si>
  <si>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</si>
  <si>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</si>
  <si>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</si>
  <si>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</si>
  <si>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</si>
  <si>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</si>
  <si>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</si>
  <si>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</si>
  <si>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</si>
  <si>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</si>
  <si>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</si>
  <si>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</si>
  <si>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</si>
  <si>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</si>
  <si>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</si>
  <si>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</si>
  <si>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</si>
  <si>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</si>
  <si>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</si>
  <si>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</si>
  <si>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</si>
  <si>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</si>
  <si>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</si>
  <si>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</si>
  <si>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</si>
  <si>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</si>
  <si>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</si>
  <si>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</si>
  <si>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</si>
  <si>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</si>
  <si>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</si>
  <si>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</si>
  <si>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</si>
  <si>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</si>
  <si>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</si>
  <si>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</si>
  <si>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</si>
  <si>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</si>
  <si>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</si>
  <si>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</si>
  <si>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</si>
  <si>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</si>
  <si>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</si>
  <si>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</si>
  <si>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</si>
  <si>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</si>
  <si>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</si>
  <si>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</si>
  <si>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</si>
  <si>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</si>
  <si>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</si>
  <si>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</si>
  <si>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</si>
  <si>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</si>
  <si>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</si>
  <si>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</si>
  <si>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</si>
  <si>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</si>
  <si>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</si>
  <si>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</si>
  <si>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</si>
  <si>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</si>
  <si>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</si>
  <si>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</si>
  <si>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</si>
  <si>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</si>
  <si>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</si>
  <si>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</si>
  <si>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</si>
  <si>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</si>
  <si>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</si>
  <si>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</si>
  <si>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</si>
  <si>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</si>
  <si>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</si>
  <si>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</si>
  <si>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</si>
  <si>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</si>
  <si>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</si>
  <si>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</si>
  <si>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</si>
  <si>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</si>
  <si>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</si>
  <si>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</si>
  <si>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</si>
  <si>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</si>
  <si>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</si>
  <si>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</si>
  <si>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</si>
  <si>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</si>
  <si>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</si>
  <si>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</si>
  <si>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</si>
  <si>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</si>
  <si>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</si>
  <si>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</si>
  <si>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</si>
  <si>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</si>
  <si>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</si>
  <si>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</si>
  <si>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</si>
  <si>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</si>
  <si>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</si>
  <si>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</si>
  <si>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</si>
  <si>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</si>
  <si>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</si>
  <si>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</si>
  <si>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</si>
  <si>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</si>
  <si>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</si>
  <si>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</si>
  <si>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</si>
  <si>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</si>
  <si>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</si>
  <si>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</si>
  <si>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</si>
  <si>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</si>
  <si>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</si>
  <si>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</si>
  <si>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</si>
  <si>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</si>
  <si>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</si>
  <si>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</si>
  <si>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</si>
  <si>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</si>
  <si>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</si>
  <si>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</si>
  <si>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</si>
  <si>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</si>
  <si>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</si>
  <si>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</si>
  <si>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</si>
  <si>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</si>
  <si>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</si>
  <si>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</si>
  <si>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</si>
  <si>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</si>
  <si>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</si>
  <si>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</si>
  <si>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</si>
  <si>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</si>
  <si>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</si>
  <si>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</si>
  <si>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</si>
  <si>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</si>
  <si>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</si>
  <si>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</si>
  <si>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</si>
  <si>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</si>
  <si>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</si>
  <si>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</si>
  <si>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</si>
  <si>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</si>
  <si>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</si>
  <si>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</si>
  <si>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</si>
  <si>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</si>
  <si>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</si>
  <si>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</si>
  <si>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</si>
  <si>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</si>
  <si>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</si>
  <si>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</si>
  <si>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</si>
  <si>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</si>
  <si>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</si>
  <si>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</si>
  <si>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</si>
  <si>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</si>
  <si>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</si>
  <si>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</si>
  <si>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</si>
  <si>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</si>
  <si>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</si>
  <si>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</si>
  <si>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</si>
  <si>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</si>
  <si>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</si>
  <si>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</si>
  <si>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</si>
  <si>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</si>
  <si>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</si>
  <si>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</si>
  <si>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</si>
  <si>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</si>
  <si>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</si>
  <si>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</si>
  <si>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</si>
  <si>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</si>
  <si>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</si>
  <si>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</si>
  <si>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</si>
  <si>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</si>
  <si>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</si>
  <si>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</si>
  <si>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</si>
  <si>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</si>
  <si>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</si>
  <si>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</si>
  <si>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</si>
  <si>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</si>
  <si>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</si>
  <si>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</si>
  <si>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</si>
  <si>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</si>
  <si>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</si>
  <si>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</si>
  <si>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</si>
  <si>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</si>
  <si>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</si>
  <si>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</si>
  <si>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</si>
  <si>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</si>
  <si>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</si>
  <si>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</si>
  <si>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</si>
  <si>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</si>
  <si>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</si>
  <si>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</si>
  <si>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</si>
  <si>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</si>
  <si>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</si>
  <si>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</si>
  <si>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</si>
  <si>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</si>
  <si>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</si>
  <si>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</si>
  <si>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</si>
  <si>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</si>
  <si>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</si>
  <si>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</si>
  <si>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</si>
  <si>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</si>
  <si>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</si>
  <si>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</si>
  <si>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</si>
  <si>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</si>
  <si>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</si>
  <si>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</si>
  <si>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</si>
  <si>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</si>
  <si>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</si>
  <si>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</si>
  <si>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</si>
  <si>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</si>
  <si>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</si>
  <si>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</si>
  <si>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</si>
  <si>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</si>
  <si>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</si>
  <si>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</si>
  <si>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</si>
  <si>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</si>
  <si>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</si>
  <si>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</si>
  <si>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</si>
  <si>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</si>
  <si>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</si>
  <si>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</si>
  <si>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</si>
  <si>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</si>
  <si>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</si>
  <si>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</si>
  <si>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</si>
  <si>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</si>
  <si>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</si>
  <si>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</si>
  <si>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</si>
  <si>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</si>
  <si>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</si>
  <si>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</si>
  <si>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</si>
  <si>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</si>
  <si>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</si>
  <si>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</si>
  <si>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</si>
  <si>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</si>
  <si>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</si>
  <si>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</si>
  <si>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</si>
  <si>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</si>
  <si>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</si>
  <si>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</si>
  <si>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</si>
  <si>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</si>
  <si>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</si>
  <si>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</si>
  <si>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</si>
  <si>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</si>
  <si>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</si>
  <si>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</si>
  <si>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</si>
  <si>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</si>
  <si>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</si>
  <si>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</si>
  <si>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</si>
  <si>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</si>
  <si>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</si>
  <si>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</si>
  <si>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</si>
  <si>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</si>
  <si>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</si>
  <si>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</si>
  <si>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</si>
  <si>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</si>
  <si>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</si>
  <si>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</si>
  <si>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</si>
  <si>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</si>
  <si>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</si>
  <si>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</si>
  <si>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</si>
  <si>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</si>
  <si>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</si>
  <si>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</si>
  <si>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</si>
  <si>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</si>
  <si>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</si>
  <si>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</si>
  <si>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</si>
  <si>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</si>
  <si>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</si>
  <si>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</si>
  <si>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</si>
  <si>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</si>
  <si>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</si>
  <si>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</si>
  <si>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</si>
  <si>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</si>
  <si>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</si>
  <si>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</si>
  <si>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</si>
  <si>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</si>
  <si>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</si>
  <si>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</si>
  <si>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</si>
  <si>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</si>
  <si>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</si>
  <si>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</si>
  <si>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</si>
  <si>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</si>
  <si>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</si>
  <si>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</si>
  <si>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</si>
  <si>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</si>
  <si>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</si>
  <si>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</si>
  <si>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</si>
  <si>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</si>
  <si>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</si>
  <si>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</si>
  <si>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</si>
  <si>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</si>
  <si>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</si>
  <si>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</si>
  <si>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</si>
  <si>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</si>
  <si>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</si>
  <si>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</si>
  <si>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</si>
  <si>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</si>
  <si>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</si>
  <si>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</si>
  <si>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</si>
  <si>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</si>
  <si>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</si>
  <si>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</si>
  <si>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</si>
  <si>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</si>
  <si>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</si>
  <si>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</si>
  <si>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</si>
  <si>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</si>
  <si>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</si>
  <si>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</si>
  <si>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</si>
  <si>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</si>
  <si>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</si>
  <si>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</si>
  <si>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</si>
  <si>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</si>
  <si>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</si>
  <si>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</si>
  <si>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</si>
  <si>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</si>
  <si>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</si>
  <si>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</si>
  <si>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</si>
  <si>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</si>
  <si>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</si>
  <si>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</si>
  <si>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</si>
  <si>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</si>
  <si>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</si>
  <si>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</si>
  <si>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</si>
  <si>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</si>
  <si>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</si>
  <si>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</si>
  <si>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</si>
  <si>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</si>
  <si>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</si>
  <si>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</si>
  <si>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</si>
  <si>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</si>
  <si>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</si>
  <si>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</si>
  <si>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</si>
  <si>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</si>
  <si>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</si>
  <si>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</si>
  <si>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</si>
  <si>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</si>
  <si>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</si>
  <si>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</si>
  <si>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</si>
  <si>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</si>
  <si>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</si>
  <si>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</si>
  <si>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</si>
  <si>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</si>
  <si>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</si>
  <si>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</si>
  <si>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</si>
  <si>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</si>
  <si>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</si>
  <si>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</si>
  <si>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</si>
  <si>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</si>
  <si>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</si>
  <si>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</si>
  <si>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</si>
  <si>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</si>
  <si>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</si>
  <si>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</si>
  <si>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</si>
  <si>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</si>
  <si>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</si>
  <si>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</si>
  <si>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</si>
  <si>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</si>
  <si>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</si>
  <si>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</si>
  <si>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</si>
  <si>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</si>
  <si>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</si>
  <si>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</si>
  <si>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</si>
  <si>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</si>
  <si>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</si>
  <si>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</si>
  <si>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</si>
  <si>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</si>
  <si>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</si>
  <si>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</si>
  <si>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</si>
  <si>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</si>
  <si>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</si>
  <si>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</si>
  <si>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</si>
  <si>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</si>
  <si>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</si>
  <si>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</si>
  <si>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</si>
  <si>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</si>
  <si>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</si>
  <si>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</si>
  <si>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</si>
  <si>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</si>
  <si>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</si>
  <si>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</si>
  <si>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</si>
  <si>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</si>
  <si>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</si>
  <si>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</si>
  <si>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</si>
  <si>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</si>
  <si>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</si>
  <si>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</si>
  <si>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</si>
  <si>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</si>
  <si>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</si>
  <si>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</si>
  <si>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</si>
  <si>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</si>
  <si>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</si>
  <si>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</si>
  <si>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</si>
  <si>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</si>
  <si>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</si>
  <si>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</si>
  <si>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</si>
  <si>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</si>
  <si>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</si>
  <si>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</si>
  <si>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</si>
  <si>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</si>
  <si>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</si>
  <si>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</si>
  <si>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</si>
  <si>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</si>
  <si>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</si>
  <si>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</si>
  <si>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</si>
  <si>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</si>
  <si>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</si>
  <si>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</si>
  <si>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</si>
  <si>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</si>
  <si>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</si>
  <si>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</si>
  <si>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</si>
  <si>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</si>
  <si>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</si>
  <si>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</si>
  <si>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</si>
  <si>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</si>
  <si>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</si>
  <si>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</si>
  <si>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</si>
  <si>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</si>
  <si>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</si>
  <si>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</si>
  <si>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</si>
  <si>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</si>
  <si>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</si>
  <si>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</si>
  <si>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</si>
  <si>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</si>
  <si>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</si>
  <si>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</si>
  <si>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</si>
  <si>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</si>
  <si>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</si>
  <si>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</si>
  <si>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</si>
  <si>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</si>
  <si>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</si>
  <si>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</si>
  <si>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</si>
  <si>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</si>
  <si>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</si>
  <si>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</si>
  <si>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</si>
  <si>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</si>
  <si>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</si>
  <si>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</si>
  <si>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</si>
  <si>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</si>
  <si>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</si>
  <si>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</si>
  <si>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</si>
  <si>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</si>
  <si>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</si>
  <si>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</si>
  <si>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</si>
  <si>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</si>
  <si>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</si>
  <si>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</si>
  <si>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</si>
  <si>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</si>
  <si>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</si>
  <si>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</si>
  <si>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</si>
  <si>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</si>
  <si>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</si>
  <si>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</si>
  <si>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</si>
  <si>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</si>
  <si>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</si>
  <si>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</si>
  <si>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</si>
  <si>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</si>
  <si>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</si>
  <si>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</si>
  <si>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</si>
  <si>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</si>
  <si>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</si>
  <si>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</si>
  <si>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</si>
  <si>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</si>
  <si>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</si>
  <si>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</si>
  <si>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</si>
  <si>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</si>
  <si>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</si>
  <si>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</si>
  <si>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</si>
  <si>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</si>
  <si>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</si>
  <si>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</si>
  <si>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</si>
  <si>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</si>
  <si>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</si>
  <si>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</si>
  <si>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</si>
  <si>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</si>
  <si>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</si>
  <si>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</si>
  <si>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</si>
  <si>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</si>
  <si>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</si>
  <si>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</si>
  <si>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</si>
  <si>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</si>
  <si>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</si>
  <si>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</si>
  <si>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</si>
  <si>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</si>
  <si>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</si>
  <si>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</si>
  <si>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</si>
  <si>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</si>
  <si>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</si>
  <si>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</si>
  <si>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</si>
  <si>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</si>
  <si>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</si>
  <si>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</si>
  <si>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</si>
  <si>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</si>
  <si>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</si>
  <si>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</si>
  <si>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</si>
  <si>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</si>
  <si>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</si>
  <si>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</si>
  <si>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</si>
  <si>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</si>
  <si>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</si>
  <si>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</si>
  <si>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</si>
  <si>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</si>
  <si>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</si>
  <si>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</si>
  <si>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</si>
  <si>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</si>
  <si>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</si>
  <si>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</si>
  <si>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</si>
  <si>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</si>
  <si>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</si>
  <si>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</si>
  <si>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</si>
  <si>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</si>
  <si>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</si>
  <si>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</si>
  <si>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</si>
  <si>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</si>
  <si>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</si>
  <si>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</si>
  <si>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</si>
  <si>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</si>
  <si>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</si>
  <si>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</si>
  <si>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</si>
  <si>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</si>
  <si>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</si>
  <si>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</si>
  <si>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</si>
  <si>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</si>
  <si>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</si>
  <si>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</si>
  <si>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</si>
  <si>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</si>
  <si>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</si>
  <si>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</si>
  <si>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</si>
  <si>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</si>
  <si>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</si>
  <si>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</si>
  <si>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</si>
  <si>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</si>
  <si>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</si>
  <si>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</si>
  <si>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</si>
  <si>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</si>
  <si>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</si>
  <si>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</si>
  <si>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</si>
  <si>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</si>
  <si>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</si>
  <si>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</si>
  <si>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</si>
  <si>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</si>
  <si>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</si>
  <si>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</si>
  <si>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</si>
  <si>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</si>
  <si>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</si>
  <si>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</si>
  <si>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</si>
  <si>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</si>
  <si>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</si>
  <si>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</si>
  <si>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</si>
  <si>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</si>
  <si>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</si>
  <si>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</si>
  <si>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</si>
  <si>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</si>
  <si>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</si>
  <si>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</si>
  <si>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</si>
  <si>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</si>
  <si>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</si>
  <si>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</si>
  <si>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</si>
  <si>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</si>
  <si>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</si>
  <si>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</si>
  <si>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</si>
  <si>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</si>
  <si>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</si>
  <si>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</si>
  <si>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</si>
  <si>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</si>
  <si>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</si>
  <si>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</si>
  <si>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</si>
  <si>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</si>
  <si>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</si>
  <si>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</si>
  <si>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</si>
  <si>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</si>
  <si>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</si>
  <si>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</si>
  <si>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</si>
  <si>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</si>
  <si>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</si>
  <si>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</si>
  <si>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</si>
  <si>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</si>
  <si>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</si>
  <si>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</si>
  <si>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</si>
  <si>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</si>
  <si>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</si>
  <si>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</si>
  <si>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</si>
  <si>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</si>
  <si>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</si>
  <si>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</si>
  <si>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</si>
  <si>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</si>
  <si>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</si>
  <si>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</si>
  <si>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</si>
  <si>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</si>
  <si>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</si>
  <si>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</si>
  <si>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</si>
  <si>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</si>
  <si>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</si>
  <si>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</si>
  <si>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</si>
  <si>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</si>
  <si>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</si>
  <si>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</si>
  <si>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</si>
  <si>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</si>
  <si>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</si>
  <si>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</si>
  <si>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</si>
  <si>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</si>
  <si>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</si>
  <si>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</si>
  <si>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</si>
  <si>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</si>
  <si>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</si>
  <si>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</si>
  <si>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</si>
  <si>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</si>
  <si>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</si>
  <si>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</si>
  <si>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</si>
  <si>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</si>
  <si>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</si>
  <si>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</si>
  <si>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</si>
  <si>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</si>
  <si>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</si>
  <si>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</si>
  <si>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</si>
  <si>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</si>
  <si>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</si>
  <si>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</si>
  <si>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</si>
  <si>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</si>
  <si>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</si>
  <si>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</si>
  <si>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</si>
  <si>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</si>
  <si>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</si>
  <si>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</si>
  <si>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</si>
  <si>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</si>
  <si>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</si>
  <si>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</si>
  <si>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</si>
  <si>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</si>
  <si>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</si>
  <si>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</si>
  <si>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</si>
  <si>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</si>
  <si>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</si>
  <si>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</si>
  <si>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</si>
  <si>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</si>
  <si>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</si>
  <si>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</si>
  <si>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</si>
  <si>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</si>
  <si>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</si>
  <si>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</si>
  <si>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</si>
  <si>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</si>
  <si>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</si>
  <si>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</si>
  <si>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</si>
  <si>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</si>
  <si>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</si>
  <si>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</si>
  <si>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</si>
  <si>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</si>
  <si>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</si>
  <si>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</si>
  <si>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</si>
  <si>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</si>
  <si>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</si>
  <si>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</si>
  <si>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</si>
  <si>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</si>
  <si>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</si>
  <si>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</si>
  <si>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</si>
  <si>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</si>
  <si>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</si>
  <si>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</si>
  <si>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</si>
  <si>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</si>
  <si>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</si>
  <si>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</si>
  <si>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</si>
  <si>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</si>
  <si>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</si>
  <si>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</si>
  <si>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</si>
  <si>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</si>
  <si>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</si>
  <si>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</si>
  <si>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</si>
  <si>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</si>
  <si>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</si>
  <si>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</si>
  <si>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</si>
  <si>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</si>
  <si>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</si>
  <si>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</si>
  <si>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</si>
  <si>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</si>
  <si>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</si>
  <si>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</si>
  <si>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</si>
  <si>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</si>
  <si>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</si>
  <si>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</si>
  <si>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</si>
  <si>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</si>
  <si>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</si>
  <si>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</si>
  <si>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</si>
  <si>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</si>
  <si>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</si>
  <si>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</si>
  <si>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</si>
  <si>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</si>
  <si>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</si>
  <si>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</si>
  <si>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</si>
  <si>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</si>
  <si>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</si>
  <si>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</si>
  <si>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</si>
  <si>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</si>
  <si>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</si>
  <si>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</si>
  <si>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</si>
  <si>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</si>
  <si>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</si>
  <si>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</si>
  <si>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</si>
  <si>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</si>
  <si>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</si>
  <si>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</si>
  <si>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</si>
  <si>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</si>
  <si>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</si>
  <si>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</si>
  <si>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</si>
  <si>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</si>
  <si>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</si>
  <si>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</si>
  <si>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</si>
  <si>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</si>
  <si>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</si>
  <si>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</si>
  <si>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</si>
  <si>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</si>
  <si>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</si>
  <si>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</si>
  <si>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</si>
  <si>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</si>
  <si>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</si>
  <si>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</si>
  <si>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</si>
  <si>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</si>
  <si>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</si>
  <si>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</si>
  <si>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</si>
  <si>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</si>
  <si>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</si>
  <si>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</si>
  <si>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</si>
  <si>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</si>
  <si>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</si>
  <si>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</si>
  <si>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</si>
  <si>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</si>
  <si>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</si>
  <si>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</si>
  <si>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</si>
  <si>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</si>
  <si>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</si>
  <si>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</si>
  <si>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</si>
  <si>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</si>
  <si>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</si>
  <si>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</si>
  <si>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</si>
  <si>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</si>
  <si>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</si>
  <si>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</si>
  <si>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</si>
  <si>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</si>
  <si>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</si>
  <si>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</si>
  <si>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</si>
  <si>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</si>
  <si>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</si>
  <si>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</si>
  <si>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</si>
  <si>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</si>
  <si>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</si>
  <si>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</si>
  <si>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</si>
  <si>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</si>
  <si>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</si>
  <si>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</si>
  <si>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</si>
  <si>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</si>
  <si>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</si>
  <si>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</si>
  <si>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</si>
  <si>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</si>
  <si>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</si>
  <si>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</si>
  <si>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</si>
  <si>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</si>
  <si>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</si>
  <si>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</si>
  <si>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</si>
  <si>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</si>
  <si>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</si>
  <si>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</si>
  <si>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</si>
  <si>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</si>
  <si>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</si>
  <si>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</si>
  <si>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</si>
  <si>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</si>
  <si>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</si>
  <si>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</si>
  <si>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</si>
  <si>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</si>
  <si>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</si>
  <si>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</si>
  <si>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</si>
  <si>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</si>
  <si>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</si>
  <si>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</si>
  <si>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</si>
  <si>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</si>
  <si>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</si>
  <si>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</si>
  <si>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</si>
  <si>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</si>
  <si>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</si>
  <si>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</si>
  <si>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</si>
  <si>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</si>
  <si>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</si>
  <si>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</si>
  <si>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</si>
  <si>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</si>
  <si>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</si>
  <si>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</si>
  <si>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</si>
  <si>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</si>
  <si>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</si>
  <si>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</si>
  <si>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</si>
  <si>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</si>
  <si>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</si>
  <si>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</si>
  <si>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</si>
  <si>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</si>
  <si>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</si>
  <si>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</si>
  <si>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</si>
  <si>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</si>
  <si>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</si>
  <si>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</si>
  <si>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</si>
  <si>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</si>
  <si>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</si>
  <si>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</si>
  <si>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</si>
  <si>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</si>
  <si>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</si>
  <si>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</si>
  <si>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</si>
  <si>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</si>
  <si>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</si>
  <si>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</si>
  <si>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</si>
  <si>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</si>
  <si>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</si>
  <si>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</si>
  <si>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</si>
  <si>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</si>
  <si>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</si>
  <si>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</si>
  <si>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</si>
  <si>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</si>
  <si>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</si>
  <si>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</si>
  <si>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</si>
  <si>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</si>
  <si>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</si>
  <si>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</si>
  <si>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</si>
  <si>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</si>
  <si>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</si>
  <si>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</si>
  <si>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</si>
  <si>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</si>
  <si>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</si>
  <si>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</si>
  <si>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</si>
  <si>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</si>
  <si>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</si>
  <si>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</si>
  <si>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</si>
  <si>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</si>
  <si>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</si>
  <si>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</si>
  <si>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</si>
  <si>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</si>
  <si>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</si>
  <si>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</si>
  <si>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</si>
  <si>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</si>
  <si>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</si>
  <si>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</si>
  <si>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</si>
  <si>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</si>
  <si>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</si>
  <si>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</si>
  <si>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</si>
  <si>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</si>
  <si>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</si>
  <si>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</si>
  <si>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</si>
  <si>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</si>
  <si>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</si>
  <si>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</si>
  <si>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</si>
  <si>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</si>
  <si>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</si>
  <si>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</si>
  <si>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</si>
  <si>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</si>
  <si>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</si>
  <si>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</si>
  <si>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</si>
  <si>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</si>
  <si>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</si>
  <si>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</si>
  <si>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</si>
  <si>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</si>
  <si>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</si>
  <si>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</si>
  <si>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</si>
  <si>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</si>
  <si>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</si>
  <si>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</si>
  <si>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</si>
  <si>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</si>
  <si>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</si>
  <si>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</si>
  <si>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</si>
  <si>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</si>
  <si>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</si>
  <si>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</si>
  <si>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</si>
  <si>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</si>
  <si>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</si>
  <si>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</si>
  <si>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</si>
  <si>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</si>
  <si>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</si>
  <si>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</si>
  <si>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</si>
  <si>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</si>
  <si>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</si>
  <si>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</si>
  <si>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</si>
  <si>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</si>
  <si>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</si>
  <si>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</si>
  <si>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</si>
  <si>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</si>
  <si>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</si>
  <si>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</si>
  <si>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</si>
  <si>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</si>
  <si>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</si>
  <si>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</si>
  <si>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</si>
  <si>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</si>
  <si>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</si>
  <si>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</si>
  <si>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</si>
  <si>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</si>
  <si>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</si>
  <si>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</si>
  <si>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</si>
  <si>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</si>
  <si>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</si>
  <si>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</si>
  <si>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</si>
  <si>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</si>
  <si>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</si>
  <si>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</si>
  <si>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</si>
  <si>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</si>
  <si>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</si>
  <si>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</si>
  <si>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</si>
  <si>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</si>
  <si>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</si>
  <si>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</si>
  <si>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</si>
  <si>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</si>
  <si>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</si>
  <si>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</si>
  <si>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</si>
  <si>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</si>
  <si>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</si>
  <si>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</si>
  <si>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</si>
  <si>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</si>
  <si>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</si>
  <si>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</si>
  <si>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</si>
  <si>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</si>
  <si>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</si>
  <si>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</si>
  <si>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</si>
  <si>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</si>
  <si>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</si>
  <si>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</si>
  <si>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</si>
  <si>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</si>
  <si>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</si>
  <si>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</si>
  <si>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</si>
  <si>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</si>
  <si>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</si>
  <si>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</si>
  <si>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</si>
  <si>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</si>
  <si>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</si>
  <si>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</si>
  <si>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</si>
  <si>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</si>
  <si>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</si>
  <si>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</si>
  <si>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</si>
  <si>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</si>
  <si>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</si>
  <si>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</si>
  <si>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</si>
  <si>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</si>
  <si>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</si>
  <si>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</si>
  <si>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</si>
  <si>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</si>
  <si>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</si>
  <si>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</si>
  <si>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</si>
  <si>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</si>
  <si>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</si>
  <si>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</si>
  <si>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</si>
  <si>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</si>
  <si>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</si>
  <si>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</si>
  <si>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</si>
  <si>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</si>
  <si>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</si>
  <si>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</si>
  <si>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</si>
  <si>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</si>
  <si>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</si>
  <si>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</si>
  <si>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</si>
  <si>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</si>
  <si>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</si>
  <si>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</si>
  <si>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</si>
  <si>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</si>
  <si>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</si>
  <si>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</si>
  <si>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</si>
  <si>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</si>
  <si>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</si>
  <si>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</si>
  <si>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</si>
  <si>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</si>
  <si>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</si>
  <si>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</si>
  <si>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</si>
  <si>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</si>
  <si>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</si>
  <si>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</si>
  <si>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</si>
  <si>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</si>
  <si>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</si>
  <si>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</si>
  <si>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</si>
  <si>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</si>
  <si>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</si>
  <si>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</si>
  <si>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</si>
  <si>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</si>
  <si>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</si>
  <si>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</si>
  <si>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</si>
  <si>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</si>
  <si>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</si>
  <si>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</si>
  <si>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</si>
  <si>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</si>
  <si>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</si>
  <si>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</si>
  <si>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</si>
  <si>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</si>
  <si>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</si>
  <si>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</si>
  <si>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</si>
  <si>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</si>
  <si>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</si>
  <si>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</si>
  <si>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</si>
  <si>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</si>
  <si>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</si>
  <si>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</si>
  <si>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</si>
  <si>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</si>
  <si>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</si>
  <si>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</si>
  <si>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</si>
  <si>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</si>
  <si>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</si>
  <si>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</si>
  <si>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</si>
  <si>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</si>
  <si>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</si>
  <si>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</si>
  <si>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</si>
  <si>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</si>
  <si>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</si>
  <si>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</si>
  <si>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</si>
  <si>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</si>
  <si>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</si>
  <si>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</si>
  <si>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</si>
  <si>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</si>
  <si>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</si>
  <si>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</si>
  <si>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</si>
  <si>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</si>
  <si>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</si>
  <si>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</si>
  <si>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</si>
  <si>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</si>
  <si>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</si>
  <si>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</si>
  <si>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</si>
  <si>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</si>
  <si>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</si>
  <si>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</si>
  <si>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</si>
  <si>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</si>
  <si>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</si>
  <si>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</si>
  <si>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</si>
  <si>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</si>
  <si>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</si>
  <si>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</si>
  <si>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</si>
  <si>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</si>
  <si>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</si>
  <si>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</si>
  <si>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</si>
  <si>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</si>
  <si>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</si>
  <si>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</si>
  <si>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</si>
  <si>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</si>
  <si>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</si>
  <si>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</si>
  <si>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</si>
  <si>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</si>
  <si>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</si>
  <si>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</si>
  <si>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</si>
  <si>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</si>
  <si>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</si>
  <si>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</si>
  <si>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</si>
  <si>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</si>
  <si>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</si>
  <si>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</si>
  <si>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</si>
  <si>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</si>
  <si>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</si>
  <si>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</si>
  <si>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</si>
  <si>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</si>
  <si>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</si>
  <si>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</si>
  <si>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</si>
  <si>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</si>
  <si>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</si>
  <si>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</si>
  <si>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</si>
  <si>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</si>
  <si>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</si>
  <si>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</si>
  <si>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</si>
  <si>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</si>
  <si>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</si>
  <si>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</si>
  <si>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</si>
  <si>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</si>
  <si>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</si>
  <si>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</si>
  <si>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</si>
  <si>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</si>
  <si>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</si>
  <si>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</si>
  <si>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</si>
  <si>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</si>
  <si>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</si>
  <si>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</si>
  <si>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</si>
  <si>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</si>
  <si>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</si>
  <si>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</si>
  <si>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</si>
  <si>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</si>
  <si>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</si>
  <si>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</si>
  <si>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</si>
  <si>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</si>
  <si>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</si>
  <si>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</si>
  <si>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</si>
  <si>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</si>
  <si>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</si>
  <si>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</si>
  <si>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</si>
  <si>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</si>
  <si>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</si>
  <si>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</si>
  <si>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</si>
  <si>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</si>
  <si>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</si>
  <si>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</si>
  <si>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</si>
  <si>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</si>
  <si>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</si>
  <si>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</si>
  <si>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</si>
  <si>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</si>
  <si>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</si>
  <si>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</si>
  <si>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</si>
  <si>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</si>
  <si>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</si>
  <si>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</si>
  <si>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</si>
  <si>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</si>
  <si>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</si>
  <si>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</si>
  <si>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</si>
  <si>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</si>
  <si>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</si>
  <si>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</si>
  <si>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</si>
  <si>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</si>
  <si>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</si>
  <si>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</si>
  <si>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</si>
  <si>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</si>
  <si>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</si>
  <si>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</si>
  <si>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</si>
  <si>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</si>
  <si>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</si>
  <si>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</si>
  <si>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</si>
  <si>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</si>
  <si>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</si>
  <si>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</si>
  <si>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</si>
  <si>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</si>
  <si>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</si>
  <si>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</si>
  <si>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</si>
  <si>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</si>
  <si>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</si>
  <si>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</si>
  <si>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</si>
  <si>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</si>
  <si>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</si>
  <si>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</si>
  <si>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</si>
  <si>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</si>
  <si>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</si>
  <si>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</si>
  <si>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</si>
  <si>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</si>
  <si>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</si>
  <si>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</si>
  <si>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</si>
  <si>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</si>
  <si>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</si>
  <si>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</si>
  <si>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</si>
  <si>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</si>
  <si>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</si>
  <si>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</si>
  <si>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</si>
  <si>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</si>
  <si>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</si>
  <si>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</si>
  <si>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</si>
  <si>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</si>
  <si>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</si>
  <si>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</si>
  <si>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</si>
  <si>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</si>
  <si>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</si>
  <si>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</si>
  <si>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</si>
  <si>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</si>
  <si>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</si>
  <si>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</si>
  <si>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</si>
  <si>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</si>
  <si>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</si>
  <si>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</si>
  <si>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</si>
  <si>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</si>
  <si>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</si>
  <si>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</si>
  <si>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</si>
  <si>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</si>
  <si>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</si>
  <si>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</si>
  <si>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</si>
  <si>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</si>
  <si>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</si>
  <si>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</si>
  <si>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</si>
  <si>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</si>
  <si>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</si>
  <si>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</si>
  <si>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</si>
  <si>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</si>
  <si>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</si>
  <si>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</si>
  <si>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</si>
  <si>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</si>
  <si>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</si>
  <si>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</si>
  <si>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</si>
  <si>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</si>
  <si>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</si>
  <si>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</si>
  <si>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</si>
  <si>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</si>
  <si>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</si>
  <si>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</si>
  <si>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</si>
  <si>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</si>
  <si>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</si>
  <si>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</si>
  <si>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</si>
  <si>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</si>
  <si>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</si>
  <si>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</si>
  <si>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</si>
  <si>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</si>
  <si>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</si>
  <si>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</si>
  <si>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</si>
  <si>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</si>
  <si>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</si>
  <si>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</si>
  <si>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</si>
  <si>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</si>
  <si>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</si>
  <si>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</si>
  <si>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</si>
  <si>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</si>
  <si>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</si>
  <si>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</si>
  <si>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</si>
  <si>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</si>
  <si>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</si>
  <si>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</si>
  <si>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</si>
  <si>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</si>
  <si>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</si>
  <si>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</si>
  <si>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</si>
  <si>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</si>
  <si>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</si>
  <si>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</si>
  <si>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</si>
  <si>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</si>
  <si>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</si>
  <si>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</si>
  <si>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</si>
  <si>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</si>
  <si>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</si>
  <si>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</si>
  <si>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</si>
  <si>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</si>
  <si>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</si>
  <si>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</si>
  <si>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</si>
  <si>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</si>
  <si>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</si>
  <si>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</si>
  <si>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</si>
  <si>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</si>
  <si>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</si>
  <si>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</si>
  <si>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</si>
  <si>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</si>
  <si>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</si>
  <si>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</si>
  <si>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</si>
  <si>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</si>
  <si>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</si>
  <si>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</si>
  <si>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</si>
  <si>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</si>
  <si>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</si>
  <si>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</si>
  <si>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</si>
  <si>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</si>
  <si>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</si>
  <si>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</si>
  <si>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</si>
  <si>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</si>
  <si>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</si>
  <si>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</si>
  <si>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</si>
  <si>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</si>
  <si>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</si>
  <si>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</si>
  <si>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</si>
  <si>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</si>
  <si>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</si>
  <si>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</si>
  <si>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</si>
  <si>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</si>
  <si>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</si>
  <si>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</si>
  <si>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</si>
  <si>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</si>
  <si>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</si>
  <si>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</si>
  <si>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</si>
  <si>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</si>
  <si>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</si>
  <si>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</si>
  <si>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</si>
  <si>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</si>
  <si>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</si>
  <si>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</si>
  <si>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</si>
  <si>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</si>
  <si>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</si>
  <si>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</si>
  <si>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</si>
  <si>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</si>
  <si>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</si>
  <si>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</si>
  <si>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</si>
  <si>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</si>
  <si>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</si>
  <si>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</si>
  <si>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</si>
  <si>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</si>
  <si>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</si>
  <si>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</si>
  <si>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</si>
  <si>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</si>
  <si>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</si>
  <si>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</si>
  <si>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</si>
  <si>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</si>
  <si>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</si>
  <si>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</si>
  <si>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</si>
  <si>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</si>
  <si>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</si>
  <si>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</si>
  <si>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</si>
  <si>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</si>
  <si>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</si>
  <si>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</si>
  <si>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</si>
  <si>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</si>
  <si>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</si>
  <si>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</si>
  <si>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</si>
  <si>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</si>
  <si>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</si>
  <si>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</si>
  <si>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</si>
  <si>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</si>
  <si>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</si>
  <si>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</si>
  <si>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</si>
  <si>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</si>
  <si>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</si>
  <si>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</si>
  <si>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</si>
  <si>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</si>
  <si>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</si>
  <si>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</si>
  <si>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</si>
  <si>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</si>
  <si>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</si>
  <si>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</si>
  <si>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</si>
  <si>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</si>
  <si>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</si>
  <si>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</si>
  <si>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</si>
  <si>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</si>
  <si>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</si>
  <si>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</si>
  <si>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</si>
  <si>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</si>
  <si>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</si>
  <si>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</si>
  <si>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</si>
  <si>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</si>
  <si>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</si>
  <si>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</si>
  <si>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</si>
  <si>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</si>
  <si>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</si>
  <si>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</si>
  <si>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</si>
  <si>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</si>
  <si>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</si>
  <si>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</si>
  <si>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</si>
  <si>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</si>
  <si>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</si>
  <si>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</si>
  <si>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</si>
  <si>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</si>
  <si>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</si>
  <si>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</si>
  <si>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</si>
  <si>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</si>
  <si>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</si>
  <si>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</si>
  <si>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</si>
  <si>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</si>
  <si>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</si>
  <si>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</si>
  <si>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</si>
  <si>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</si>
  <si>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</si>
  <si>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</si>
  <si>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</si>
  <si>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</si>
  <si>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</si>
  <si>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</si>
  <si>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</si>
  <si>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</si>
  <si>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</si>
  <si>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</si>
  <si>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</si>
  <si>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</si>
  <si>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</si>
  <si>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</si>
  <si>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</si>
  <si>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</si>
  <si>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</si>
  <si>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</si>
  <si>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</si>
  <si>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</si>
  <si>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</si>
  <si>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</si>
  <si>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</si>
  <si>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</si>
  <si>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</si>
  <si>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</si>
  <si>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</si>
  <si>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</si>
  <si>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</si>
  <si>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</si>
  <si>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</si>
  <si>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</si>
  <si>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</si>
  <si>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</si>
  <si>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</si>
  <si>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</si>
  <si>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</si>
  <si>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</si>
  <si>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</si>
  <si>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</si>
  <si>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</si>
  <si>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</si>
  <si>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</si>
  <si>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</si>
  <si>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</si>
  <si>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</si>
  <si>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</si>
  <si>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</si>
  <si>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</si>
  <si>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</si>
  <si>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</si>
  <si>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</si>
  <si>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</si>
  <si>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</si>
  <si>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</si>
  <si>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</si>
  <si>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</si>
  <si>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</si>
  <si>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</si>
  <si>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</si>
  <si>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</si>
  <si>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</si>
  <si>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</si>
  <si>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</si>
  <si>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</si>
  <si>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</si>
  <si>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</si>
  <si>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</si>
  <si>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</si>
  <si>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</si>
  <si>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</si>
  <si>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</si>
  <si>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</si>
  <si>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</si>
  <si>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</si>
  <si>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</si>
  <si>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</si>
  <si>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</si>
  <si>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</si>
  <si>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</si>
  <si>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</si>
  <si>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</si>
  <si>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</si>
  <si>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</si>
  <si>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</si>
  <si>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</si>
  <si>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</si>
  <si>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</si>
  <si>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</si>
  <si>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</si>
  <si>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</si>
  <si>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</si>
  <si>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</si>
  <si>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</si>
  <si>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</si>
  <si>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</si>
  <si>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</si>
  <si>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</si>
  <si>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</si>
  <si>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</si>
  <si>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</si>
  <si>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</si>
  <si>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</si>
  <si>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</si>
  <si>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</si>
  <si>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</si>
  <si>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</si>
  <si>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</si>
  <si>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</si>
  <si>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</si>
  <si>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</si>
  <si>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</si>
  <si>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</si>
  <si>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</si>
  <si>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</si>
  <si>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</si>
  <si>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</si>
  <si>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</si>
  <si>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</si>
  <si>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</si>
  <si>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</si>
  <si>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</si>
  <si>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</si>
  <si>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</si>
  <si>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</si>
  <si>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</si>
  <si>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</si>
  <si>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</si>
  <si>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</si>
  <si>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</si>
  <si>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</si>
  <si>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</si>
  <si>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</si>
  <si>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</si>
  <si>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</si>
  <si>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</si>
  <si>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</si>
  <si>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</si>
  <si>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</si>
  <si>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</si>
  <si>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</si>
  <si>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</si>
  <si>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</si>
  <si>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</si>
  <si>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</si>
  <si>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</si>
  <si>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</si>
  <si>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</si>
  <si>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</si>
  <si>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</si>
  <si>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</si>
  <si>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</si>
  <si>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</si>
  <si>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</si>
  <si>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</si>
  <si>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</si>
  <si>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</si>
  <si>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</si>
  <si>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</si>
  <si>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</si>
  <si>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</si>
  <si>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</si>
  <si>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</si>
  <si>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</si>
  <si>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</si>
  <si>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</si>
  <si>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</si>
  <si>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</si>
  <si>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</si>
  <si>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</si>
  <si>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</si>
  <si>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</si>
  <si>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</si>
  <si>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</si>
  <si>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</si>
  <si>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</si>
  <si>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</si>
  <si>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</si>
  <si>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</si>
  <si>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</si>
  <si>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</si>
  <si>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</si>
  <si>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</si>
  <si>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</si>
  <si>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</si>
  <si>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</si>
  <si>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</si>
  <si>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</si>
  <si>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</si>
  <si>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</si>
  <si>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</si>
  <si>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</si>
  <si>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</si>
  <si>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</si>
  <si>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</si>
  <si>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</si>
  <si>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</si>
  <si>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</si>
  <si>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</si>
  <si>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</si>
  <si>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</si>
  <si>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</si>
  <si>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</si>
  <si>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</si>
  <si>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</si>
  <si>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</si>
  <si>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</si>
  <si>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</si>
  <si>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</si>
  <si>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</si>
  <si>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</si>
  <si>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</si>
  <si>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</si>
  <si>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</si>
  <si>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</si>
  <si>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</si>
  <si>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</si>
  <si>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</si>
  <si>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</si>
  <si>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</si>
  <si>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</si>
  <si>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</si>
  <si>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</si>
  <si>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</si>
  <si>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</si>
  <si>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</si>
  <si>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</si>
  <si>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</si>
  <si>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</si>
  <si>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</si>
  <si>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</si>
  <si>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</si>
  <si>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</si>
  <si>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</si>
  <si>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</si>
  <si>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</si>
  <si>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</si>
  <si>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</si>
  <si>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</si>
  <si>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</si>
  <si>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</si>
  <si>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</si>
  <si>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</si>
  <si>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</si>
  <si>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</si>
  <si>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</si>
  <si>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</si>
  <si>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</si>
  <si>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</si>
  <si>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</si>
  <si>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</si>
  <si>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</si>
  <si>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</si>
  <si>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</si>
  <si>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</si>
  <si>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</si>
  <si>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</si>
  <si>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</si>
  <si>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</si>
  <si>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</si>
  <si>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</si>
  <si>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</si>
  <si>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</si>
  <si>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</si>
  <si>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</si>
  <si>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</si>
  <si>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</si>
  <si>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</si>
  <si>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</si>
  <si>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</si>
  <si>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</si>
  <si>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</si>
  <si>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</si>
  <si>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</si>
  <si>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</si>
  <si>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</si>
  <si>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</si>
  <si>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</si>
  <si>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</si>
  <si>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</si>
  <si>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</si>
  <si>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</si>
  <si>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</si>
  <si>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</si>
  <si>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</si>
  <si>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</si>
  <si>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</si>
  <si>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</si>
  <si>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</si>
  <si>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</si>
  <si>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</si>
  <si>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</si>
  <si>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</si>
  <si>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</si>
  <si>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</si>
  <si>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</si>
  <si>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</si>
  <si>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</si>
  <si>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</si>
  <si>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</si>
  <si>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</si>
  <si>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</si>
  <si>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</si>
  <si>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</si>
  <si>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</si>
  <si>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</si>
  <si>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</si>
  <si>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</si>
  <si>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</si>
  <si>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</si>
  <si>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</si>
  <si>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</si>
  <si>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</si>
  <si>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</si>
  <si>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</si>
  <si>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</si>
  <si>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</si>
  <si>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</si>
  <si>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</si>
  <si>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</si>
  <si>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</si>
  <si>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</si>
  <si>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</si>
  <si>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</si>
  <si>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</si>
  <si>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</si>
  <si>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</si>
  <si>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</si>
  <si>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</si>
  <si>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</si>
  <si>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</si>
  <si>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</si>
  <si>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</si>
  <si>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</si>
  <si>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</si>
  <si>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</si>
  <si>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</si>
  <si>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</si>
  <si>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</si>
  <si>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</si>
  <si>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</si>
  <si>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</si>
  <si>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</si>
  <si>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</si>
  <si>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</si>
  <si>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</si>
  <si>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</si>
  <si>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</si>
  <si>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</si>
  <si>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</si>
  <si>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</si>
  <si>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</si>
  <si>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</si>
  <si>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</si>
  <si>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</si>
  <si>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</si>
  <si>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</si>
  <si>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</si>
  <si>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</si>
  <si>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</si>
  <si>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</si>
  <si>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</si>
  <si>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</si>
  <si>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</si>
  <si>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</si>
  <si>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</si>
  <si>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</si>
  <si>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</si>
  <si>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</si>
  <si>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</si>
  <si>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</si>
  <si>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</si>
  <si>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</si>
  <si>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</si>
  <si>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</si>
  <si>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</si>
  <si>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</si>
  <si>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</si>
  <si>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</si>
  <si>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</si>
  <si>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</si>
  <si>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</si>
  <si>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</si>
  <si>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</si>
  <si>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</si>
  <si>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</si>
  <si>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</si>
  <si>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</si>
  <si>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</si>
  <si>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</si>
  <si>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</si>
  <si>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</si>
  <si>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</si>
  <si>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</si>
  <si>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</si>
  <si>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</si>
  <si>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</si>
  <si>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</si>
  <si>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</si>
  <si>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</si>
  <si>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</si>
  <si>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</si>
  <si>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</si>
  <si>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</si>
  <si>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</si>
  <si>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</si>
  <si>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</si>
  <si>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</si>
  <si>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</si>
  <si>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</si>
  <si>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</si>
  <si>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</si>
  <si>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</si>
  <si>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</si>
  <si>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</si>
  <si>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</si>
  <si>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</si>
  <si>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</si>
  <si>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</si>
  <si>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</si>
  <si>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</si>
  <si>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</si>
  <si>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</si>
  <si>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</si>
  <si>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</si>
  <si>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</si>
  <si>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</si>
  <si>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</si>
  <si>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</si>
  <si>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</si>
  <si>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</si>
  <si>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</si>
  <si>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</si>
  <si>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</si>
  <si>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</si>
  <si>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</si>
  <si>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</si>
  <si>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</si>
  <si>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</si>
  <si>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</si>
  <si>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</si>
  <si>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</si>
  <si>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</si>
  <si>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</si>
  <si>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</si>
  <si>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</si>
  <si>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</si>
  <si>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</si>
  <si>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</si>
  <si>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</si>
  <si>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</si>
  <si>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</si>
  <si>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</si>
  <si>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</si>
  <si>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</si>
  <si>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</si>
  <si>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</si>
  <si>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</si>
  <si>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</si>
  <si>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</si>
  <si>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</si>
  <si>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</si>
  <si>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</si>
  <si>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</si>
  <si>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</si>
  <si>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</si>
  <si>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</si>
  <si>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</si>
  <si>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</si>
  <si>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</si>
  <si>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</si>
  <si>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</si>
  <si>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</si>
  <si>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</si>
  <si>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</si>
  <si>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</si>
  <si>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</si>
  <si>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</si>
  <si>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</si>
  <si>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</si>
  <si>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</si>
  <si>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</si>
  <si>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</si>
  <si>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</si>
  <si>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</si>
  <si>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</si>
  <si>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</si>
  <si>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</si>
  <si>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</si>
  <si>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</si>
  <si>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</si>
  <si>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</si>
  <si>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</si>
  <si>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</si>
  <si>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</si>
  <si>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</si>
  <si>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</si>
  <si>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</si>
  <si>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</si>
  <si>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</si>
  <si>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</si>
  <si>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</si>
  <si>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</si>
  <si>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</si>
  <si>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</si>
  <si>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</si>
  <si>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</si>
  <si>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</si>
  <si>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</si>
  <si>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</si>
  <si>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</si>
  <si>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</si>
  <si>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</si>
  <si>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</si>
  <si>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</si>
  <si>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</si>
  <si>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</si>
  <si>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</si>
  <si>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</si>
  <si>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</si>
  <si>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</si>
  <si>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</si>
  <si>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</si>
  <si>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</si>
  <si>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</si>
  <si>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</si>
  <si>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</si>
  <si>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</si>
  <si>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</si>
  <si>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</si>
  <si>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</si>
  <si>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</si>
  <si>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</si>
  <si>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</si>
  <si>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</si>
  <si>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</si>
  <si>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</si>
  <si>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</si>
  <si>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</si>
  <si>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</si>
  <si>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</si>
  <si>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</si>
  <si>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</si>
  <si>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</si>
  <si>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</si>
  <si>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</si>
  <si>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</si>
  <si>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</si>
  <si>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</si>
  <si>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</si>
  <si>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</si>
  <si>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</si>
  <si>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</si>
  <si>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</si>
  <si>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</si>
  <si>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</si>
  <si>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</si>
  <si>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</si>
  <si>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</si>
  <si>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</si>
  <si>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</si>
  <si>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</si>
  <si>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</si>
  <si>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</si>
  <si>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</si>
  <si>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</si>
  <si>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</si>
  <si>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</si>
  <si>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</si>
  <si>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</si>
  <si>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</si>
  <si>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</si>
  <si>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</si>
  <si>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</si>
  <si>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</si>
  <si>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</si>
  <si>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</si>
  <si>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</si>
  <si>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</si>
  <si>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</si>
  <si>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</si>
  <si>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</si>
  <si>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</si>
  <si>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</si>
  <si>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</si>
  <si>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</si>
  <si>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</si>
  <si>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</si>
  <si>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</si>
  <si>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</si>
  <si>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</si>
  <si>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</si>
  <si>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</si>
  <si>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</si>
  <si>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</si>
  <si>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</si>
  <si>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</si>
  <si>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</si>
  <si>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</si>
  <si>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</si>
  <si>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</si>
  <si>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</si>
  <si>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</si>
  <si>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</si>
  <si>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</si>
  <si>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</si>
  <si>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</si>
  <si>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</si>
  <si>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</si>
  <si>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</si>
  <si>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</si>
  <si>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</si>
  <si>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</si>
  <si>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</si>
  <si>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</si>
  <si>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</si>
  <si>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</si>
  <si>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</si>
  <si>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</si>
  <si>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</si>
  <si>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</si>
  <si>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</si>
  <si>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</si>
  <si>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</si>
  <si>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</si>
  <si>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</si>
  <si>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</si>
  <si>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</si>
  <si>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</si>
  <si>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</si>
  <si>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</si>
  <si>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</si>
  <si>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</si>
  <si>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</si>
  <si>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</si>
  <si>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</si>
  <si>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</si>
  <si>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</si>
  <si>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</si>
  <si>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</si>
  <si>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</si>
  <si>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</si>
  <si>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</si>
  <si>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</si>
  <si>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</si>
  <si>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</si>
  <si>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</si>
  <si>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</si>
  <si>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</si>
  <si>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</si>
  <si>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</si>
  <si>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</si>
  <si>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</si>
  <si>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</si>
  <si>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</si>
  <si>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</si>
  <si>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</si>
  <si>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</si>
  <si>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</si>
  <si>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</si>
  <si>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</si>
  <si>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</si>
  <si>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</si>
  <si>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</si>
  <si>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</si>
  <si>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</si>
  <si>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</si>
  <si>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</si>
  <si>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</si>
  <si>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</si>
  <si>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</si>
  <si>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</si>
  <si>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</si>
  <si>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</si>
  <si>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</si>
  <si>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</si>
  <si>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</si>
  <si>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</si>
  <si>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</si>
  <si>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</si>
  <si>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</si>
  <si>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</si>
  <si>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</si>
  <si>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</si>
  <si>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</si>
  <si>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</si>
  <si>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</si>
  <si>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</si>
  <si>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</si>
  <si>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</si>
  <si>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</si>
  <si>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</si>
  <si>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</si>
  <si>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</si>
  <si>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</si>
  <si>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</si>
  <si>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</si>
  <si>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</si>
  <si>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</si>
  <si>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</si>
  <si>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</si>
  <si>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</si>
  <si>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</si>
  <si>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</si>
  <si>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</si>
  <si>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</si>
  <si>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</si>
  <si>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</si>
  <si>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</si>
  <si>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</si>
  <si>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</si>
  <si>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</si>
  <si>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</si>
  <si>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</si>
  <si>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</si>
  <si>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</si>
  <si>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</si>
  <si>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</si>
  <si>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</si>
  <si>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</si>
  <si>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</si>
  <si>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</si>
  <si>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</si>
  <si>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</si>
  <si>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</si>
  <si>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</si>
  <si>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</si>
  <si>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</si>
  <si>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</si>
  <si>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</si>
  <si>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</si>
  <si>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</si>
  <si>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</si>
  <si>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</si>
  <si>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</si>
  <si>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</si>
  <si>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</si>
  <si>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</si>
  <si>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</si>
  <si>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</si>
  <si>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</si>
  <si>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</si>
  <si>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</si>
  <si>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</si>
  <si>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</si>
  <si>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</si>
  <si>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</si>
  <si>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</si>
  <si>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</si>
  <si>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</si>
  <si>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</si>
  <si>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</si>
  <si>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</si>
  <si>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</si>
  <si>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</si>
  <si>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</si>
  <si>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</si>
  <si>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</si>
  <si>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</si>
  <si>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</si>
  <si>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</si>
  <si>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</si>
  <si>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</si>
  <si>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</si>
  <si>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</si>
  <si>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</si>
  <si>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</si>
  <si>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</si>
  <si>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</si>
  <si>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</si>
  <si>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</si>
  <si>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</si>
  <si>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</si>
  <si>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</si>
  <si>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</si>
  <si>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</si>
  <si>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</si>
  <si>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</si>
  <si>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</si>
  <si>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</si>
  <si>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</si>
  <si>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</si>
  <si>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</si>
  <si>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</si>
  <si>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</si>
  <si>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</si>
  <si>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</si>
  <si>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</si>
  <si>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</si>
  <si>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</si>
  <si>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</si>
  <si>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</si>
  <si>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</si>
  <si>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</si>
  <si>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</si>
  <si>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</si>
  <si>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</si>
  <si>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</si>
  <si>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</si>
  <si>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</si>
  <si>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</si>
  <si>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</si>
  <si>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</si>
  <si>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</si>
  <si>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</si>
  <si>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</si>
  <si>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</si>
  <si>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</si>
  <si>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</si>
  <si>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</si>
  <si>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</si>
  <si>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</si>
  <si>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</si>
  <si>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</si>
  <si>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</si>
  <si>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</si>
  <si>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</si>
  <si>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</si>
  <si>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</si>
  <si>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</si>
  <si>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</si>
  <si>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</si>
  <si>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</si>
  <si>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</si>
  <si>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</si>
  <si>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</si>
  <si>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</si>
  <si>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</si>
  <si>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</si>
  <si>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</si>
  <si>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</si>
  <si>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</si>
  <si>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</si>
  <si>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</si>
  <si>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</si>
  <si>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</si>
  <si>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</si>
  <si>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</si>
  <si>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</si>
  <si>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</si>
  <si>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</si>
  <si>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</si>
  <si>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</si>
  <si>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</si>
  <si>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</si>
  <si>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</si>
  <si>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</si>
  <si>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</si>
  <si>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</si>
  <si>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</si>
  <si>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</si>
  <si>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</si>
  <si>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</si>
  <si>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</si>
  <si>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</si>
  <si>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</si>
  <si>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</si>
  <si>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</si>
  <si>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</si>
  <si>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</si>
  <si>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</si>
  <si>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</si>
  <si>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</si>
  <si>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</si>
  <si>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</si>
  <si>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</si>
  <si>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</si>
  <si>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</si>
  <si>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</si>
  <si>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</si>
  <si>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</si>
  <si>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</si>
  <si>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</si>
  <si>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</si>
  <si>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</si>
  <si>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</si>
  <si>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</si>
  <si>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</si>
  <si>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</si>
  <si>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</si>
  <si>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</si>
  <si>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</si>
  <si>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</si>
  <si>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</si>
  <si>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</si>
  <si>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</si>
  <si>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</si>
  <si>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</si>
  <si>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</si>
  <si>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</si>
  <si>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</si>
  <si>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</si>
  <si>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</si>
  <si>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</si>
  <si>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</si>
  <si>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</si>
  <si>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</si>
  <si>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</si>
  <si>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</si>
  <si>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</si>
  <si>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</si>
  <si>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</si>
  <si>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</si>
  <si>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</si>
  <si>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</si>
  <si>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</si>
  <si>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</si>
  <si>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</si>
  <si>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</si>
  <si>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</si>
  <si>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</si>
  <si>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</si>
  <si>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</si>
  <si>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</si>
  <si>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</si>
  <si>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</si>
  <si>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</si>
  <si>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</si>
  <si>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</si>
  <si>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</si>
  <si>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</si>
  <si>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</si>
  <si>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</si>
  <si>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</si>
  <si>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</si>
  <si>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</si>
  <si>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</si>
  <si>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</si>
  <si>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</si>
  <si>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</si>
  <si>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</si>
  <si>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</si>
  <si>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</si>
  <si>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</si>
  <si>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</si>
  <si>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</si>
  <si>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</si>
  <si>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</si>
  <si>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</si>
  <si>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</si>
  <si>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</si>
  <si>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</si>
  <si>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</si>
  <si>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</si>
  <si>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</si>
  <si>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</si>
  <si>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</si>
  <si>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</si>
  <si>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</si>
  <si>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</si>
  <si>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</si>
  <si>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</si>
  <si>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</si>
  <si>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</si>
  <si>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</si>
  <si>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</si>
  <si>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</si>
  <si>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</si>
  <si>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</si>
  <si>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</si>
  <si>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</si>
  <si>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</si>
  <si>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</si>
  <si>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</si>
  <si>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</si>
  <si>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</si>
  <si>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</si>
  <si>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</si>
  <si>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</si>
  <si>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</si>
  <si>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</si>
  <si>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</si>
  <si>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</si>
  <si>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</si>
  <si>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</si>
  <si>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</si>
  <si>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</si>
  <si>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</si>
  <si>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</si>
  <si>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</si>
  <si>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</si>
  <si>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</si>
  <si>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</si>
  <si>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</si>
  <si>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</si>
  <si>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</si>
  <si>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</si>
  <si>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</si>
  <si>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</si>
  <si>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</si>
  <si>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</si>
  <si>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</si>
  <si>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</si>
  <si>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</si>
  <si>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</si>
  <si>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</si>
  <si>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</si>
  <si>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</si>
  <si>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</si>
  <si>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</si>
  <si>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</si>
  <si>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</si>
  <si>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</si>
  <si>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</si>
  <si>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</si>
  <si>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</si>
  <si>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</si>
  <si>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</si>
  <si>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</si>
  <si>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</si>
  <si>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</si>
  <si>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</si>
  <si>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</si>
  <si>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</si>
  <si>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</si>
  <si>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</si>
  <si>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</si>
  <si>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</si>
  <si>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</si>
  <si>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</si>
  <si>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</si>
  <si>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</si>
  <si>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</si>
  <si>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</si>
  <si>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</si>
  <si>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</si>
  <si>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</si>
  <si>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</si>
  <si>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</si>
  <si>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</si>
  <si>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</si>
  <si>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</si>
  <si>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</si>
  <si>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</si>
  <si>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</si>
  <si>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</si>
  <si>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</si>
  <si>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</si>
  <si>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</si>
  <si>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</si>
  <si>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</si>
  <si>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</si>
  <si>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</si>
  <si>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</si>
  <si>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</si>
  <si>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</si>
  <si>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</si>
  <si>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</si>
  <si>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</si>
  <si>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</si>
  <si>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</si>
  <si>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</si>
  <si>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</si>
  <si>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</si>
  <si>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</si>
  <si>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</si>
  <si>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</si>
  <si>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</si>
  <si>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</si>
  <si>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</si>
  <si>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</si>
  <si>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</si>
  <si>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</si>
  <si>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</si>
  <si>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</si>
  <si>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</si>
  <si>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</si>
  <si>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</si>
  <si>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</si>
  <si>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</si>
  <si>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</si>
  <si>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</si>
  <si>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</si>
  <si>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</si>
  <si>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</si>
  <si>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</si>
  <si>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</si>
  <si>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</si>
  <si>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</si>
  <si>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</si>
  <si>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</si>
  <si>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</si>
  <si>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</si>
  <si>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</si>
  <si>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</si>
  <si>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</si>
  <si>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</si>
  <si>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</si>
  <si>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</si>
  <si>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</si>
  <si>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</si>
  <si>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</si>
  <si>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</si>
  <si>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</si>
  <si>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</si>
  <si>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</si>
  <si>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</si>
  <si>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</si>
  <si>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</si>
  <si>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</si>
  <si>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</si>
  <si>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</si>
  <si>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</si>
  <si>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</si>
  <si>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</si>
  <si>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</si>
  <si>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</si>
  <si>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</si>
  <si>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</si>
  <si>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</si>
  <si>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</si>
  <si>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</si>
  <si>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</si>
  <si>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</si>
  <si>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</si>
  <si>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</si>
  <si>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</si>
  <si>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</si>
  <si>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</si>
  <si>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</si>
  <si>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</si>
  <si>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</si>
  <si>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</si>
  <si>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</si>
  <si>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</si>
  <si>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</si>
  <si>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</si>
  <si>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</si>
  <si>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</si>
  <si>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</si>
  <si>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</si>
  <si>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</si>
  <si>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</si>
  <si>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</si>
  <si>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</si>
  <si>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</si>
  <si>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</si>
  <si>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</si>
  <si>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</si>
  <si>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</si>
  <si>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</si>
  <si>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</si>
  <si>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</si>
  <si>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</si>
  <si>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</si>
  <si>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</si>
  <si>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</si>
  <si>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</si>
  <si>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</si>
  <si>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</si>
  <si>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</si>
  <si>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</si>
  <si>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</si>
  <si>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</si>
  <si>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</si>
  <si>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</si>
  <si>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</si>
  <si>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</si>
  <si>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</si>
  <si>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</si>
  <si>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</si>
  <si>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</si>
  <si>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</si>
  <si>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</si>
  <si>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</si>
  <si>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</si>
  <si>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</si>
  <si>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</si>
  <si>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</si>
  <si>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</si>
  <si>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</si>
  <si>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</si>
  <si>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</si>
  <si>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</si>
  <si>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</si>
  <si>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</si>
  <si>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</si>
  <si>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</si>
  <si>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</si>
  <si>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</si>
  <si>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</si>
  <si>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</si>
  <si>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</si>
  <si>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</si>
  <si>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</si>
  <si>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</si>
  <si>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</si>
  <si>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</si>
  <si>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</si>
  <si>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</si>
  <si>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</si>
  <si>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</si>
  <si>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</si>
  <si>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</si>
  <si>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</si>
  <si>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</si>
  <si>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</si>
  <si>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</si>
  <si>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</si>
  <si>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</si>
  <si>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</si>
  <si>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</si>
  <si>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</si>
  <si>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</si>
  <si>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</si>
  <si>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</si>
  <si>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</si>
  <si>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</si>
  <si>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</si>
  <si>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</si>
  <si>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</si>
  <si>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</si>
  <si>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</si>
  <si>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</si>
  <si>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</si>
  <si>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</si>
  <si>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</si>
  <si>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</si>
  <si>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</si>
  <si>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</si>
  <si>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</si>
  <si>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</si>
  <si>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</si>
  <si>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</si>
  <si>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</si>
  <si>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</si>
  <si>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</si>
  <si>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</si>
  <si>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</si>
  <si>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</si>
  <si>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</si>
  <si>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</si>
  <si>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</si>
  <si>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</si>
  <si>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</si>
  <si>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</si>
  <si>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</si>
  <si>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</si>
  <si>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</si>
  <si>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</si>
  <si>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</si>
  <si>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</si>
  <si>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</si>
  <si>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</si>
  <si>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</si>
  <si>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</si>
  <si>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</si>
  <si>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</si>
  <si>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</si>
  <si>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</si>
  <si>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</si>
  <si>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</si>
  <si>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</si>
  <si>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</si>
  <si>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</si>
  <si>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</si>
  <si>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</si>
  <si>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</si>
  <si>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</si>
  <si>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</si>
  <si>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</si>
  <si>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</si>
  <si>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</si>
  <si>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</si>
  <si>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</si>
  <si>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</si>
  <si>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</si>
  <si>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</si>
  <si>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</si>
  <si>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</si>
  <si>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</si>
  <si>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</si>
  <si>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</si>
  <si>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</si>
  <si>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</si>
  <si>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</si>
  <si>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</si>
  <si>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</si>
  <si>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</si>
  <si>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</si>
  <si>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</si>
  <si>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</si>
  <si>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</si>
  <si>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</si>
  <si>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</si>
  <si>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</si>
  <si>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</si>
  <si>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</si>
  <si>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</si>
  <si>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</si>
  <si>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</si>
  <si>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</si>
  <si>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</si>
  <si>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</si>
  <si>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</si>
  <si>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</si>
  <si>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</si>
  <si>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</si>
  <si>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</si>
  <si>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</si>
  <si>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</si>
  <si>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</si>
  <si>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</si>
  <si>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</si>
  <si>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</si>
  <si>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</si>
  <si>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</si>
  <si>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</si>
  <si>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</si>
  <si>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</si>
  <si>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</si>
  <si>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</si>
  <si>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</si>
  <si>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</si>
  <si>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</si>
  <si>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</si>
  <si>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</si>
  <si>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</si>
  <si>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</si>
  <si>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</si>
  <si>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</si>
  <si>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</si>
  <si>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</si>
  <si>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</si>
  <si>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</si>
  <si>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</si>
  <si>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</si>
  <si>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</si>
  <si>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</si>
  <si>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</si>
  <si>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</si>
  <si>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</si>
  <si>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</si>
  <si>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</si>
  <si>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</si>
  <si>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</si>
  <si>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</si>
  <si>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</si>
  <si>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</si>
  <si>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</si>
  <si>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</si>
  <si>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</si>
  <si>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</si>
  <si>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</si>
  <si>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</si>
  <si>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</si>
  <si>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</si>
  <si>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</si>
  <si>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</si>
  <si>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</si>
  <si>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</si>
  <si>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</si>
  <si>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</si>
  <si>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</si>
  <si>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</si>
  <si>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</si>
  <si>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</si>
  <si>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</si>
  <si>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</si>
  <si>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</si>
  <si>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</si>
  <si>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</si>
  <si>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</si>
  <si>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</si>
  <si>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</si>
  <si>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</si>
  <si>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</si>
  <si>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</si>
  <si>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</si>
  <si>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</si>
  <si>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</si>
  <si>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</si>
  <si>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</si>
  <si>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</si>
  <si>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</si>
  <si>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</si>
  <si>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</si>
  <si>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</si>
  <si>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</si>
  <si>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</si>
  <si>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</si>
  <si>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</si>
  <si>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</si>
  <si>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</si>
  <si>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</si>
  <si>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</si>
  <si>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</si>
  <si>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</si>
  <si>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</si>
  <si>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</si>
  <si>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</si>
  <si>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</si>
  <si>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</si>
  <si>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</si>
  <si>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</si>
  <si>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</si>
  <si>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</si>
  <si>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</si>
  <si>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</si>
  <si>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</si>
  <si>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</si>
  <si>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</si>
  <si>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</si>
  <si>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</si>
  <si>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</si>
  <si>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</si>
  <si>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</si>
  <si>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</si>
  <si>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</si>
  <si>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</si>
  <si>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</si>
  <si>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</si>
  <si>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</si>
  <si>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</si>
  <si>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</si>
  <si>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</si>
  <si>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</si>
  <si>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</si>
  <si>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</si>
  <si>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</si>
  <si>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</si>
  <si>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</si>
  <si>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</si>
  <si>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</si>
  <si>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</si>
  <si>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</si>
  <si>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</si>
  <si>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</si>
  <si>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</si>
  <si>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</si>
  <si>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</si>
  <si>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</si>
  <si>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</si>
  <si>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</si>
  <si>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</si>
  <si>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</si>
  <si>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</si>
  <si>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</si>
  <si>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</si>
  <si>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</si>
  <si>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</si>
  <si>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</si>
  <si>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</si>
  <si>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</si>
  <si>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</si>
  <si>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</si>
  <si>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</si>
  <si>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</si>
  <si>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</si>
  <si>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</si>
  <si>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</si>
  <si>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</si>
  <si>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</si>
  <si>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</si>
  <si>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</si>
  <si>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</si>
  <si>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</si>
  <si>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</si>
  <si>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</si>
  <si>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</si>
  <si>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</si>
  <si>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</si>
  <si>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</si>
  <si>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</si>
  <si>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</si>
  <si>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</si>
  <si>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</si>
  <si>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</si>
  <si>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</si>
  <si>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</si>
  <si>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</si>
  <si>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</si>
  <si>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</si>
  <si>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</si>
  <si>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</si>
  <si>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</si>
  <si>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</si>
  <si>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</si>
  <si>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</si>
  <si>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</si>
  <si>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</si>
  <si>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</si>
  <si>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</si>
  <si>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</si>
  <si>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</si>
  <si>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</si>
  <si>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</si>
  <si>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</si>
  <si>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</si>
  <si>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</si>
  <si>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</si>
  <si>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</si>
  <si>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</si>
  <si>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</si>
  <si>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</si>
  <si>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</si>
  <si>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</si>
  <si>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</si>
  <si>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</si>
  <si>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</si>
  <si>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</si>
  <si>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</si>
  <si>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</si>
  <si>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</si>
  <si>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</si>
  <si>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</si>
  <si>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</si>
  <si>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</si>
  <si>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</si>
  <si>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</si>
  <si>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</si>
  <si>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</si>
  <si>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</si>
  <si>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</si>
  <si>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</si>
  <si>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</si>
  <si>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</si>
  <si>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</si>
  <si>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</si>
  <si>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</si>
  <si>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</si>
  <si>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</si>
  <si>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</si>
  <si>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</si>
  <si>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</si>
  <si>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</si>
  <si>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</si>
  <si>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</si>
  <si>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</si>
  <si>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</si>
  <si>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</si>
  <si>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</si>
  <si>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</si>
  <si>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</si>
  <si>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</si>
  <si>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</si>
  <si>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</si>
  <si>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</si>
  <si>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</si>
  <si>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</si>
  <si>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</si>
  <si>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</si>
  <si>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</si>
  <si>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</si>
  <si>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</si>
  <si>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</si>
  <si>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</si>
  <si>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</si>
  <si>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</si>
  <si>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</si>
  <si>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</si>
  <si>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</si>
  <si>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</si>
  <si>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</si>
  <si>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</si>
  <si>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</si>
  <si>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</si>
  <si>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</si>
  <si>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</si>
  <si>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</si>
  <si>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</si>
  <si>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</si>
  <si>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</si>
  <si>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</si>
  <si>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</si>
  <si>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</si>
  <si>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</si>
  <si>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</si>
  <si>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</si>
  <si>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</si>
  <si>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</si>
  <si>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</si>
  <si>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</si>
  <si>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</si>
  <si>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</si>
  <si>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</si>
  <si>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</si>
  <si>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</si>
  <si>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</si>
  <si>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</si>
  <si>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</si>
  <si>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</si>
  <si>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</si>
  <si>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</si>
  <si>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</si>
  <si>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</si>
  <si>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</si>
  <si>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</si>
  <si>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</si>
  <si>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</si>
  <si>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</si>
  <si>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</si>
  <si>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</si>
  <si>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</si>
  <si>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</si>
  <si>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</si>
  <si>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</si>
  <si>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</si>
  <si>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</si>
  <si>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</si>
  <si>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</si>
  <si>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</si>
  <si>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</si>
  <si>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</si>
  <si>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</si>
  <si>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</si>
  <si>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</si>
  <si>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</si>
  <si>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</si>
  <si>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</si>
  <si>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</si>
  <si>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</si>
  <si>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</si>
  <si>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</si>
  <si>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</si>
  <si>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</si>
  <si>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</si>
  <si>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</si>
  <si>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</si>
  <si>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</si>
  <si>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</si>
  <si>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</si>
  <si>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</si>
  <si>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</si>
  <si>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</si>
  <si>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</si>
  <si>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</si>
  <si>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</si>
  <si>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</si>
  <si>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</si>
  <si>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</si>
  <si>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</si>
  <si>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</si>
  <si>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</si>
  <si>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</si>
  <si>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</si>
  <si>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</si>
  <si>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</si>
  <si>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</si>
  <si>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</si>
  <si>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</si>
  <si>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</si>
  <si>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</si>
  <si>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</si>
  <si>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</si>
  <si>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</si>
  <si>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</si>
  <si>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</si>
  <si>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</si>
  <si>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</si>
  <si>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</si>
  <si>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</si>
  <si>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</si>
  <si>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</si>
  <si>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</si>
  <si>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</si>
  <si>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</si>
  <si>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</si>
  <si>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</si>
  <si>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</si>
  <si>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</si>
  <si>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</si>
  <si>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</si>
  <si>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</si>
  <si>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</si>
  <si>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</si>
  <si>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</si>
  <si>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</si>
  <si>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</si>
  <si>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</si>
  <si>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</si>
  <si>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</si>
  <si>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</si>
  <si>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</si>
  <si>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</si>
  <si>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</si>
  <si>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</si>
  <si>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</si>
  <si>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</si>
  <si>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</si>
  <si>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</si>
  <si>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</si>
  <si>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</si>
  <si>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</si>
  <si>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</si>
  <si>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</si>
  <si>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</si>
  <si>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</si>
  <si>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</si>
  <si>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</si>
  <si>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</si>
  <si>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</si>
  <si>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</si>
  <si>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</si>
  <si>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</si>
  <si>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</si>
  <si>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</si>
  <si>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</si>
  <si>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</si>
  <si>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</si>
  <si>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</si>
  <si>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</si>
  <si>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</si>
  <si>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</si>
  <si>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</si>
  <si>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</si>
  <si>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</si>
  <si>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</si>
  <si>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</si>
  <si>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</si>
  <si>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</si>
  <si>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</si>
  <si>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</si>
  <si>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</si>
  <si>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</si>
  <si>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</si>
  <si>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</si>
  <si>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</si>
  <si>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</si>
  <si>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</si>
  <si>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</si>
  <si>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</si>
  <si>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</si>
  <si>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</si>
  <si>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</si>
  <si>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</si>
  <si>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</si>
  <si>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</si>
  <si>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</si>
  <si>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</si>
  <si>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</si>
  <si>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</si>
  <si>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</si>
  <si>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</si>
  <si>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</si>
  <si>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</si>
  <si>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</si>
  <si>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</si>
  <si>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</si>
  <si>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</si>
  <si>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</si>
  <si>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</si>
  <si>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</si>
  <si>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</si>
  <si>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</si>
  <si>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</si>
  <si>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</si>
  <si>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</si>
  <si>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</si>
  <si>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</si>
  <si>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</si>
  <si>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</si>
  <si>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</si>
  <si>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</si>
  <si>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</si>
  <si>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</si>
  <si>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</si>
  <si>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</si>
  <si>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</si>
  <si>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</si>
  <si>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</si>
  <si>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</si>
  <si>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</si>
  <si>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</si>
  <si>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</si>
  <si>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</si>
  <si>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</si>
  <si>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</si>
  <si>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</si>
  <si>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</si>
  <si>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</si>
  <si>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</si>
  <si>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</si>
  <si>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</si>
  <si>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</si>
  <si>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</si>
  <si>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</si>
  <si>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</si>
  <si>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</si>
  <si>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</si>
  <si>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</si>
  <si>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</si>
  <si>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</si>
  <si>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</si>
  <si>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</si>
  <si>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</si>
  <si>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</si>
  <si>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</si>
  <si>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</si>
  <si>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</si>
  <si>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</si>
  <si>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</si>
  <si>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</si>
  <si>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</si>
  <si>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</si>
  <si>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</si>
  <si>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</si>
  <si>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</si>
  <si>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</si>
  <si>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</si>
  <si>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</si>
  <si>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</si>
  <si>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</si>
  <si>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</si>
  <si>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</si>
  <si>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</si>
  <si>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</si>
  <si>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</si>
  <si>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</si>
  <si>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</si>
  <si>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</si>
  <si>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</si>
  <si>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</si>
  <si>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</si>
  <si>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</si>
  <si>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</si>
  <si>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</si>
  <si>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</si>
  <si>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</si>
  <si>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</si>
  <si>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</si>
  <si>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</si>
  <si>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</si>
  <si>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</si>
  <si>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</si>
  <si>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</si>
  <si>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</si>
  <si>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</si>
  <si>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</si>
  <si>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</si>
  <si>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</si>
  <si>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</si>
  <si>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</si>
  <si>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</si>
  <si>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</si>
  <si>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</si>
  <si>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</si>
  <si>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</si>
  <si>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</si>
  <si>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</si>
  <si>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</si>
  <si>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</si>
  <si>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</si>
  <si>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</si>
  <si>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</si>
  <si>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</si>
  <si>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</si>
  <si>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</si>
  <si>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</si>
  <si>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</si>
  <si>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</si>
  <si>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</si>
  <si>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</si>
  <si>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</si>
  <si>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</si>
  <si>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</si>
  <si>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</si>
  <si>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</si>
  <si>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</si>
  <si>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</si>
  <si>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</si>
  <si>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</si>
  <si>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</si>
  <si>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</si>
  <si>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</si>
  <si>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</si>
  <si>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</si>
  <si>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</si>
  <si>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</si>
  <si>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</si>
  <si>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</si>
  <si>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</si>
  <si>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</si>
  <si>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</si>
  <si>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</si>
  <si>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</si>
  <si>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</si>
  <si>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</si>
  <si>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</si>
  <si>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</si>
  <si>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</si>
  <si>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</si>
  <si>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</si>
  <si>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</si>
  <si>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</si>
  <si>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</si>
  <si>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</si>
  <si>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</si>
  <si>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</si>
  <si>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</si>
  <si>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</si>
  <si>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</si>
  <si>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</si>
  <si>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</si>
  <si>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</si>
  <si>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</si>
  <si>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</si>
  <si>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</si>
  <si>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</si>
  <si>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</si>
  <si>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</si>
  <si>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</si>
  <si>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</si>
  <si>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</si>
  <si>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</si>
  <si>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</si>
  <si>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</si>
  <si>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</si>
  <si>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</si>
  <si>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</si>
  <si>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</si>
  <si>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</si>
  <si>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</si>
  <si>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</si>
  <si>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</si>
  <si>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</si>
  <si>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</si>
  <si>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</si>
  <si>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</si>
  <si>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</si>
  <si>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</si>
  <si>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</si>
  <si>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</si>
  <si>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</si>
  <si>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</si>
  <si>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</si>
  <si>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</si>
  <si>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</si>
  <si>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</si>
  <si>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</si>
  <si>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</si>
  <si>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</si>
  <si>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</si>
  <si>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</si>
  <si>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</si>
  <si>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</si>
  <si>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</si>
  <si>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</si>
  <si>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</si>
  <si>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</si>
  <si>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</si>
  <si>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</si>
  <si>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</si>
  <si>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</si>
  <si>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</si>
  <si>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</si>
  <si>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</si>
  <si>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</si>
  <si>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</si>
  <si>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</si>
  <si>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</si>
  <si>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</si>
  <si>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</si>
  <si>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</si>
  <si>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</si>
  <si>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</si>
  <si>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</si>
  <si>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</si>
  <si>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</si>
  <si>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</si>
  <si>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</si>
  <si>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</si>
  <si>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</si>
  <si>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</si>
  <si>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</si>
  <si>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</si>
  <si>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</si>
  <si>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</si>
  <si>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</si>
  <si>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</si>
  <si>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</si>
  <si>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</si>
  <si>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</si>
  <si>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</si>
  <si>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</si>
  <si>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</si>
  <si>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</si>
  <si>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</si>
  <si>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</si>
  <si>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</si>
  <si>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</si>
  <si>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</si>
  <si>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</si>
  <si>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</si>
  <si>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</si>
  <si>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</si>
  <si>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</si>
  <si>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</si>
  <si>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</si>
  <si>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</si>
  <si>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</si>
  <si>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</si>
  <si>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</si>
  <si>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</si>
  <si>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</si>
  <si>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</si>
  <si>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</si>
  <si>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</si>
  <si>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</si>
  <si>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</si>
  <si>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</si>
  <si>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</si>
  <si>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</si>
  <si>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</si>
  <si>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</si>
  <si>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</si>
  <si>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</si>
  <si>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</si>
  <si>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</si>
  <si>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</si>
  <si>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</si>
  <si>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</si>
  <si>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</si>
  <si>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</si>
  <si>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</si>
  <si>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</si>
  <si>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</si>
  <si>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</si>
  <si>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</si>
  <si>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</si>
  <si>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</si>
  <si>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</si>
  <si>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</si>
  <si>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</si>
  <si>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</si>
  <si>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</si>
  <si>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</si>
  <si>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</si>
  <si>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</si>
  <si>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</si>
  <si>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</si>
  <si>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</si>
  <si>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</si>
  <si>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</si>
  <si>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</si>
  <si>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</si>
  <si>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</si>
  <si>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</si>
  <si>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</si>
  <si>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</si>
  <si>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</si>
  <si>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</si>
  <si>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</si>
  <si>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</si>
  <si>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</si>
  <si>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</si>
  <si>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</si>
  <si>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</si>
  <si>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</si>
  <si>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</si>
  <si>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</si>
  <si>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</si>
  <si>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</si>
  <si>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</si>
  <si>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</si>
  <si>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</si>
  <si>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</si>
  <si>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</si>
  <si>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</si>
  <si>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</si>
  <si>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</si>
  <si>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</si>
  <si>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</si>
  <si>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</si>
  <si>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</si>
  <si>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</si>
  <si>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</si>
  <si>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</si>
  <si>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</si>
  <si>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</si>
  <si>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</si>
  <si>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</si>
  <si>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</si>
  <si>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</si>
  <si>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</si>
  <si>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</si>
  <si>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</si>
  <si>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</si>
  <si>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</si>
  <si>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</si>
  <si>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</si>
  <si>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</si>
  <si>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</si>
  <si>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</si>
  <si>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</si>
  <si>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</si>
  <si>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</si>
  <si>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</si>
  <si>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</si>
  <si>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</si>
  <si>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</si>
  <si>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</si>
  <si>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</si>
  <si>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</si>
  <si>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</si>
  <si>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</si>
  <si>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</si>
  <si>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</si>
  <si>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</si>
  <si>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</si>
  <si>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</si>
  <si>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</si>
  <si>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</si>
  <si>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</si>
  <si>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</si>
  <si>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</si>
  <si>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</si>
  <si>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</si>
  <si>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</si>
  <si>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</si>
  <si>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</si>
  <si>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</si>
  <si>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</si>
  <si>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</si>
  <si>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</si>
  <si>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</si>
  <si>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</si>
  <si>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</si>
  <si>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</si>
  <si>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</si>
  <si>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</si>
  <si>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</si>
  <si>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</si>
  <si>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</si>
  <si>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</si>
  <si>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</si>
  <si>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</si>
  <si>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</si>
  <si>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</si>
  <si>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</si>
  <si>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</si>
  <si>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</si>
  <si>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</si>
  <si>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</si>
  <si>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</si>
  <si>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</si>
  <si>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</si>
  <si>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</si>
  <si>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</si>
  <si>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</si>
  <si>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</si>
  <si>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</si>
  <si>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</si>
  <si>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</si>
  <si>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</si>
  <si>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</si>
  <si>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</si>
  <si>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</si>
  <si>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</si>
  <si>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</si>
  <si>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</si>
  <si>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</si>
  <si>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</si>
  <si>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</si>
  <si>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</si>
  <si>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</si>
  <si>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</si>
  <si>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</si>
  <si>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</si>
  <si>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</si>
  <si>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</si>
  <si>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</si>
  <si>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</si>
  <si>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</si>
  <si>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</si>
  <si>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</si>
  <si>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</si>
  <si>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</si>
  <si>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</si>
  <si>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</si>
  <si>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</si>
  <si>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</si>
  <si>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</si>
  <si>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</si>
  <si>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</si>
  <si>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</si>
  <si>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</si>
  <si>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</si>
  <si>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</si>
  <si>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</si>
  <si>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</si>
  <si>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</si>
  <si>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</si>
  <si>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</si>
  <si>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</si>
  <si>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</si>
  <si>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</si>
  <si>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</si>
  <si>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</si>
  <si>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</si>
  <si>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</si>
  <si>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</si>
  <si>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</si>
  <si>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</si>
  <si>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</si>
  <si>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</si>
  <si>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</si>
  <si>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</si>
  <si>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</si>
  <si>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</si>
  <si>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</si>
  <si>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</si>
  <si>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</si>
  <si>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</si>
  <si>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</si>
  <si>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</si>
  <si>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</si>
  <si>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</si>
  <si>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</si>
  <si>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</si>
  <si>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</si>
  <si>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</si>
  <si>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</si>
  <si>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</si>
  <si>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</si>
  <si>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</si>
  <si>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</si>
  <si>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</si>
  <si>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</si>
  <si>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</si>
  <si>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</si>
  <si>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</si>
  <si>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</si>
  <si>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</si>
  <si>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</si>
  <si>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</si>
  <si>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</si>
  <si>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</si>
  <si>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</si>
  <si>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</si>
  <si>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</si>
  <si>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</si>
  <si>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</si>
  <si>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</si>
  <si>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</si>
  <si>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</si>
  <si>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</si>
  <si>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</si>
  <si>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</si>
  <si>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</si>
  <si>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</si>
  <si>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</si>
  <si>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</si>
  <si>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</si>
  <si>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</si>
  <si>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</si>
  <si>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</si>
  <si>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</si>
  <si>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</si>
  <si>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</si>
  <si>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</si>
  <si>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</si>
  <si>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</si>
  <si>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</si>
  <si>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</si>
  <si>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</si>
  <si>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</si>
  <si>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</si>
  <si>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</si>
  <si>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</si>
  <si>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</si>
  <si>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</si>
  <si>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</si>
  <si>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</si>
  <si>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</si>
  <si>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</si>
  <si>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</si>
  <si>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</si>
  <si>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</si>
  <si>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</si>
  <si>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</si>
  <si>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</si>
  <si>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</si>
  <si>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</si>
  <si>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</si>
  <si>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</si>
  <si>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</si>
  <si>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</si>
  <si>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</si>
  <si>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</si>
  <si>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</si>
  <si>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</si>
  <si>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</si>
  <si>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</si>
  <si>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</si>
  <si>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</si>
  <si>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</si>
  <si>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</si>
  <si>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</si>
  <si>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</si>
  <si>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</si>
  <si>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</si>
  <si>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</si>
  <si>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</si>
  <si>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</si>
  <si>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</si>
  <si>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</si>
  <si>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</si>
  <si>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</si>
  <si>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</si>
  <si>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</si>
  <si>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</si>
  <si>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</si>
  <si>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</si>
  <si>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</si>
  <si>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</si>
  <si>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</si>
  <si>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</si>
  <si>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</si>
  <si>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</si>
  <si>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</si>
  <si>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</si>
  <si>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</si>
  <si>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</si>
  <si>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</si>
  <si>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</si>
  <si>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</si>
  <si>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</si>
  <si>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</si>
  <si>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</si>
  <si>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</si>
  <si>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</si>
  <si>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</si>
  <si>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</si>
  <si>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</si>
  <si>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</si>
  <si>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</si>
  <si>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</si>
  <si>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</si>
  <si>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</si>
  <si>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</si>
  <si>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</si>
  <si>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</si>
  <si>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</si>
  <si>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</si>
  <si>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</si>
  <si>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</si>
  <si>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</si>
  <si>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</si>
  <si>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</si>
  <si>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</si>
  <si>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</si>
  <si>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</si>
  <si>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</si>
  <si>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</si>
  <si>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</si>
  <si>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</si>
  <si>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</si>
  <si>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</si>
  <si>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</si>
  <si>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</si>
  <si>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</si>
  <si>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</si>
  <si>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</si>
  <si>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</si>
  <si>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</si>
  <si>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</si>
  <si>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</si>
  <si>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</si>
  <si>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</si>
  <si>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</si>
  <si>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</si>
  <si>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</si>
  <si>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</si>
  <si>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</si>
  <si>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</si>
  <si>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</si>
  <si>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</si>
  <si>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</si>
  <si>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</si>
  <si>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</si>
  <si>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</si>
  <si>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</si>
  <si>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</si>
  <si>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</si>
  <si>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</si>
  <si>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</si>
  <si>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</si>
  <si>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</si>
  <si>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</si>
  <si>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</si>
  <si>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</si>
  <si>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</si>
  <si>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</si>
  <si>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</si>
  <si>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</si>
  <si>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</si>
  <si>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</si>
  <si>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</si>
  <si>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</si>
  <si>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</si>
  <si>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</si>
  <si>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</si>
  <si>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</si>
  <si>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</si>
  <si>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</si>
  <si>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</si>
  <si>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</si>
  <si>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</si>
  <si>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</si>
  <si>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</si>
  <si>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</si>
  <si>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</si>
  <si>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</si>
  <si>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</si>
  <si>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</si>
  <si>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</si>
  <si>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</si>
  <si>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</si>
  <si>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</si>
  <si>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</si>
  <si>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</si>
  <si>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</si>
  <si>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</si>
  <si>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</si>
  <si>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</si>
  <si>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</si>
  <si>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</si>
  <si>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</si>
  <si>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</si>
  <si>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</si>
  <si>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</si>
  <si>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</si>
  <si>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</si>
  <si>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</si>
  <si>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</si>
  <si>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</si>
  <si>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</si>
  <si>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</si>
  <si>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</si>
  <si>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</si>
  <si>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</si>
  <si>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</si>
  <si>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</si>
  <si>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</si>
  <si>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</si>
  <si>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</si>
  <si>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</si>
  <si>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</si>
  <si>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</si>
  <si>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</si>
  <si>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</si>
  <si>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</si>
  <si>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</si>
  <si>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</si>
  <si>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</si>
  <si>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</si>
  <si>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</si>
  <si>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</si>
  <si>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</si>
  <si>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</si>
  <si>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</si>
  <si>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</si>
  <si>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</si>
  <si>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</si>
  <si>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</si>
  <si>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</si>
  <si>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</si>
  <si>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</si>
  <si>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</si>
  <si>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</si>
  <si>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</si>
  <si>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</si>
  <si>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</si>
  <si>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</si>
  <si>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</si>
  <si>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</si>
  <si>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</si>
  <si>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</si>
  <si>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</si>
  <si>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</si>
  <si>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</si>
  <si>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</si>
  <si>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</si>
  <si>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</si>
  <si>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</si>
  <si>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</si>
  <si>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</si>
  <si>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</si>
  <si>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</si>
  <si>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</si>
  <si>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</si>
  <si>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</si>
  <si>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</si>
  <si>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</si>
  <si>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</si>
  <si>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</si>
  <si>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</si>
  <si>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</si>
  <si>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</si>
  <si>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</si>
  <si>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</si>
  <si>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</si>
  <si>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</si>
  <si>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</si>
  <si>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</si>
  <si>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</si>
  <si>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</si>
  <si>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</si>
  <si>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</si>
  <si>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</si>
  <si>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</si>
  <si>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</si>
  <si>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</si>
  <si>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</si>
  <si>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</si>
  <si>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</si>
  <si>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</si>
  <si>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</si>
  <si>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</si>
  <si>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</si>
  <si>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</si>
  <si>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</si>
  <si>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</si>
  <si>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</si>
  <si>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</si>
  <si>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</si>
  <si>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</si>
  <si>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</si>
  <si>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</si>
  <si>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</si>
  <si>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</si>
  <si>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</si>
  <si>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</si>
  <si>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</si>
  <si>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</si>
  <si>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</si>
  <si>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</si>
  <si>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</si>
  <si>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</si>
  <si>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</si>
  <si>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</si>
  <si>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</si>
  <si>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</si>
  <si>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</si>
  <si>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</si>
  <si>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</si>
  <si>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</si>
  <si>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</si>
  <si>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</si>
  <si>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</si>
  <si>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</si>
  <si>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</si>
  <si>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</si>
  <si>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</si>
  <si>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</si>
  <si>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</si>
  <si>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</si>
  <si>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</si>
  <si>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</si>
  <si>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</si>
  <si>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</si>
  <si>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</si>
  <si>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</si>
  <si>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</si>
  <si>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</si>
  <si>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</si>
  <si>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</si>
  <si>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</si>
  <si>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</si>
  <si>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</si>
  <si>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</si>
  <si>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</si>
  <si>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</si>
  <si>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</si>
  <si>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</si>
  <si>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</si>
  <si>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</si>
  <si>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</si>
  <si>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</si>
  <si>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</si>
  <si>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</si>
  <si>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</si>
  <si>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</si>
  <si>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</si>
  <si>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</si>
  <si>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</si>
  <si>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</si>
  <si>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</si>
  <si>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</si>
  <si>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</si>
  <si>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</si>
  <si>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</si>
  <si>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</si>
  <si>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</si>
  <si>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</si>
  <si>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</si>
  <si>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</si>
  <si>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</si>
  <si>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</si>
  <si>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</si>
  <si>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</si>
  <si>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</si>
  <si>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</si>
  <si>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</si>
  <si>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</si>
  <si>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</si>
  <si>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</si>
  <si>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</si>
  <si>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</si>
  <si>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</si>
  <si>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</si>
  <si>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</si>
  <si>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</si>
  <si>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</si>
  <si>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</si>
  <si>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</si>
  <si>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</si>
  <si>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</si>
  <si>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</si>
  <si>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</si>
  <si>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</si>
  <si>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</si>
  <si>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</si>
  <si>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</si>
  <si>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</si>
  <si>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</si>
  <si>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</si>
  <si>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</si>
  <si>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</si>
  <si>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</si>
  <si>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</si>
  <si>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</si>
  <si>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</si>
  <si>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</si>
  <si>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</si>
  <si>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</si>
  <si>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</si>
  <si>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</si>
  <si>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</si>
  <si>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</si>
  <si>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</si>
  <si>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</si>
  <si>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</si>
  <si>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</si>
  <si>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</si>
  <si>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</si>
  <si>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</si>
  <si>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</si>
  <si>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</si>
  <si>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</si>
  <si>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</si>
  <si>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</si>
  <si>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</si>
  <si>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</si>
  <si>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</si>
  <si>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</si>
  <si>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</si>
  <si>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</si>
  <si>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</si>
  <si>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</si>
  <si>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</si>
  <si>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</si>
  <si>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</si>
  <si>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</si>
  <si>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</si>
  <si>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</si>
  <si>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</si>
  <si>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</si>
  <si>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</si>
  <si>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</si>
  <si>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</si>
  <si>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</si>
  <si>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</si>
  <si>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</si>
  <si>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</si>
  <si>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</si>
  <si>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</si>
  <si>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</si>
  <si>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</si>
  <si>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</si>
  <si>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</si>
  <si>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</si>
  <si>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</si>
  <si>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</si>
  <si>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</si>
  <si>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</si>
  <si>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</si>
  <si>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</si>
  <si>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</si>
  <si>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</si>
  <si>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</si>
  <si>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</si>
  <si>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</si>
  <si>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</si>
  <si>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</si>
  <si>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</si>
  <si>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</si>
  <si>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</si>
  <si>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</si>
  <si>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</si>
  <si>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</si>
  <si>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</si>
  <si>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</si>
  <si>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</si>
  <si>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</si>
  <si>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</si>
  <si>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</si>
  <si>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</si>
  <si>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</si>
  <si>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</si>
  <si>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</si>
  <si>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</si>
  <si>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</si>
  <si>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</si>
  <si>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</si>
  <si>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</si>
  <si>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</si>
  <si>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</si>
  <si>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</si>
  <si>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</si>
  <si>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</si>
  <si>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</si>
  <si>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</si>
  <si>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</si>
  <si>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</si>
  <si>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</si>
  <si>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</si>
  <si>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</si>
  <si>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</si>
  <si>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</si>
  <si>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</si>
  <si>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</si>
  <si>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</si>
  <si>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</si>
  <si>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</si>
  <si>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</si>
  <si>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</si>
  <si>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</si>
  <si>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</si>
  <si>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</si>
  <si>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</si>
  <si>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</si>
  <si>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</si>
  <si>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</si>
  <si>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</si>
  <si>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</si>
  <si>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</si>
  <si>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</si>
  <si>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</si>
  <si>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</si>
  <si>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</si>
  <si>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</si>
  <si>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</si>
  <si>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</si>
  <si>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</si>
  <si>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</si>
  <si>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</si>
  <si>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</si>
  <si>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</si>
  <si>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</si>
  <si>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</si>
  <si>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</si>
  <si>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</si>
  <si>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</si>
  <si>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</si>
  <si>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</si>
  <si>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</si>
  <si>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</si>
  <si>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</si>
  <si>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</si>
  <si>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</si>
  <si>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</si>
  <si>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</si>
  <si>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</si>
  <si>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</si>
  <si>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</si>
  <si>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</si>
  <si>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</si>
  <si>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</si>
  <si>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</si>
  <si>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</si>
  <si>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</si>
  <si>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</si>
  <si>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</si>
  <si>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</si>
  <si>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</si>
  <si>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</si>
  <si>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</si>
  <si>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</si>
  <si>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</si>
  <si>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</si>
  <si>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</si>
  <si>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</si>
  <si>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</si>
  <si>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</si>
  <si>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</si>
  <si>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</si>
  <si>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</si>
  <si>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</si>
  <si>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</si>
  <si>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</si>
  <si>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</si>
  <si>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</si>
  <si>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</si>
  <si>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</si>
  <si>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</si>
  <si>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</si>
  <si>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</si>
  <si>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</si>
  <si>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</si>
  <si>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</si>
  <si>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</si>
  <si>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</si>
  <si>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</si>
  <si>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</si>
  <si>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</si>
  <si>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</si>
  <si>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</si>
  <si>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</si>
  <si>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</si>
  <si>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</si>
  <si>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</si>
  <si>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</si>
  <si>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</si>
  <si>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</si>
  <si>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</si>
  <si>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</si>
  <si>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</si>
  <si>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</si>
  <si>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</si>
  <si>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</si>
  <si>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</si>
  <si>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</si>
  <si>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</si>
  <si>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</si>
  <si>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</si>
  <si>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</si>
  <si>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</si>
  <si>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</si>
  <si>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</si>
  <si>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</si>
  <si>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</si>
  <si>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</si>
  <si>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</si>
  <si>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</si>
  <si>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</si>
  <si>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</si>
  <si>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</si>
  <si>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</si>
  <si>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</si>
  <si>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</si>
  <si>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</si>
  <si>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</si>
  <si>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</si>
  <si>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</si>
  <si>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</si>
  <si>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</si>
  <si>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</si>
  <si>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</si>
  <si>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</si>
  <si>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</si>
  <si>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</si>
  <si>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</si>
  <si>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</si>
  <si>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</si>
  <si>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</si>
  <si>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</si>
  <si>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</si>
  <si>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</si>
  <si>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</si>
  <si>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</si>
  <si>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</si>
  <si>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</si>
  <si>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</si>
  <si>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</si>
  <si>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</si>
  <si>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</si>
  <si>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</si>
  <si>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</si>
  <si>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</si>
  <si>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</si>
  <si>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</si>
  <si>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</si>
  <si>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</si>
  <si>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</si>
  <si>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</si>
  <si>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</si>
  <si>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</si>
  <si>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</si>
  <si>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</si>
  <si>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</si>
  <si>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</si>
  <si>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</si>
  <si>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</si>
  <si>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</si>
  <si>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</si>
  <si>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</si>
  <si>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</si>
  <si>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</si>
  <si>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</si>
  <si>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</si>
  <si>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</si>
  <si>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</si>
  <si>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</si>
  <si>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</si>
  <si>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</si>
  <si>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</si>
  <si>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</si>
  <si>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</si>
  <si>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</si>
  <si>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</si>
  <si>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</si>
  <si>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</si>
  <si>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</si>
  <si>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</si>
  <si>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</si>
  <si>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</si>
  <si>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</si>
  <si>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</si>
  <si>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</si>
  <si>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</si>
  <si>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</si>
  <si>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</si>
  <si>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</si>
  <si>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</si>
  <si>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</si>
  <si>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</si>
  <si>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</si>
  <si>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</si>
  <si>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</si>
  <si>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</si>
  <si>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</si>
  <si>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</si>
  <si>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</si>
  <si>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</si>
  <si>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</si>
  <si>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</si>
  <si>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</si>
  <si>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</si>
  <si>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</si>
  <si>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</si>
  <si>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</si>
  <si>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</si>
  <si>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</si>
  <si>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</si>
  <si>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</si>
  <si>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</si>
  <si>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</si>
  <si>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</si>
  <si>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</si>
  <si>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</si>
  <si>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</si>
  <si>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</si>
  <si>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</si>
  <si>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</si>
  <si>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</si>
  <si>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</si>
  <si>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</si>
  <si>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</si>
  <si>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</si>
  <si>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</si>
  <si>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</si>
  <si>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</si>
  <si>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</si>
  <si>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</si>
  <si>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</si>
  <si>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</si>
  <si>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</si>
  <si>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</si>
  <si>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</si>
  <si>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</si>
  <si>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</si>
  <si>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</si>
  <si>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</si>
  <si>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</si>
  <si>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</si>
  <si>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</si>
  <si>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</si>
  <si>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</si>
  <si>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</si>
  <si>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</si>
  <si>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</si>
  <si>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</si>
  <si>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</si>
  <si>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</si>
  <si>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</si>
  <si>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</si>
  <si>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</si>
  <si>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</si>
  <si>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</si>
  <si>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</si>
  <si>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</si>
  <si>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</si>
  <si>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</si>
  <si>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</si>
  <si>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</si>
  <si>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</si>
  <si>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</si>
  <si>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</si>
  <si>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</si>
  <si>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</si>
  <si>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</si>
  <si>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</si>
  <si>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</si>
  <si>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</si>
  <si>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</si>
  <si>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</si>
  <si>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</si>
  <si>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</si>
  <si>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</si>
  <si>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</si>
  <si>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</si>
  <si>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</si>
  <si>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</si>
  <si>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</si>
  <si>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</si>
  <si>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</si>
  <si>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</si>
  <si>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</si>
  <si>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</si>
  <si>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</si>
  <si>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</si>
  <si>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</si>
  <si>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</si>
  <si>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</si>
  <si>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</si>
  <si>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</si>
  <si>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</si>
  <si>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</si>
  <si>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</si>
  <si>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</si>
  <si>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</si>
  <si>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</si>
  <si>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</si>
  <si>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</si>
  <si>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</si>
  <si>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</si>
  <si>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</si>
  <si>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</si>
  <si>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</si>
  <si>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</si>
  <si>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</si>
  <si>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</si>
  <si>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</si>
  <si>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</si>
  <si>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</si>
  <si>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</si>
  <si>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</si>
  <si>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</si>
  <si>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</si>
  <si>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</si>
  <si>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</si>
  <si>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</si>
  <si>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</si>
  <si>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</si>
  <si>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</si>
  <si>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</si>
  <si>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</si>
  <si>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</si>
  <si>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</si>
  <si>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</si>
  <si>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</si>
  <si>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</si>
  <si>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</si>
  <si>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</si>
  <si>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</si>
  <si>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</si>
  <si>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</si>
  <si>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</si>
  <si>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</si>
  <si>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</si>
  <si>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</si>
  <si>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</si>
  <si>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</si>
  <si>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</si>
  <si>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</si>
  <si>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</si>
  <si>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</si>
  <si>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</si>
  <si>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</si>
  <si>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</si>
  <si>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</si>
  <si>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</si>
  <si>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</si>
  <si>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</si>
  <si>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</si>
  <si>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</si>
  <si>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</si>
  <si>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</si>
  <si>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</si>
  <si>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</si>
  <si>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</si>
  <si>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</si>
  <si>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</si>
  <si>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</si>
  <si>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</si>
  <si>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</si>
  <si>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</si>
  <si>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</si>
  <si>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</si>
  <si>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</si>
  <si>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</si>
  <si>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</si>
  <si>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</si>
  <si>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</si>
  <si>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</si>
  <si>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</si>
  <si>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</si>
  <si>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</si>
  <si>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</si>
  <si>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</si>
  <si>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</si>
  <si>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</si>
  <si>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</si>
  <si>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</si>
  <si>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</si>
  <si>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</si>
  <si>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</si>
  <si>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</si>
  <si>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</si>
  <si>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</si>
  <si>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</si>
  <si>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</si>
  <si>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</si>
  <si>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</si>
  <si>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</si>
  <si>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</si>
  <si>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</si>
  <si>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</si>
  <si>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</si>
  <si>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</si>
  <si>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</si>
  <si>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</si>
  <si>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</si>
  <si>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</si>
  <si>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</si>
  <si>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</si>
  <si>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</si>
  <si>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</si>
  <si>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</si>
  <si>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</si>
  <si>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</si>
  <si>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</si>
  <si>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</si>
  <si>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</si>
  <si>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</si>
  <si>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</si>
  <si>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</si>
  <si>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</si>
  <si>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</si>
  <si>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</si>
  <si>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</si>
  <si>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</si>
  <si>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</si>
  <si>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</si>
  <si>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</si>
  <si>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</si>
  <si>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</si>
  <si>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</si>
  <si>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</si>
  <si>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</si>
  <si>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</si>
  <si>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</si>
  <si>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</si>
  <si>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</si>
  <si>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</si>
  <si>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</si>
  <si>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</si>
  <si>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</si>
  <si>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</si>
  <si>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</si>
  <si>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</si>
  <si>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</si>
  <si>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</si>
  <si>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</si>
  <si>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</si>
  <si>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</si>
  <si>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</si>
  <si>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</si>
  <si>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</si>
  <si>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</si>
  <si>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</si>
  <si>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</si>
  <si>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</si>
  <si>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</si>
  <si>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</si>
  <si>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</si>
  <si>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</si>
  <si>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</si>
  <si>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</si>
  <si>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</si>
  <si>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</si>
  <si>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</si>
  <si>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</si>
  <si>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</si>
  <si>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</si>
  <si>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</si>
  <si>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</si>
  <si>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</si>
  <si>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</si>
  <si>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</si>
  <si>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</si>
  <si>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</si>
  <si>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</si>
  <si>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</si>
  <si>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</si>
  <si>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</si>
  <si>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</si>
  <si>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</si>
  <si>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</si>
  <si>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</si>
  <si>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</si>
  <si>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</si>
  <si>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</si>
  <si>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</si>
  <si>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</si>
  <si>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</si>
  <si>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</si>
  <si>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</si>
  <si>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</si>
  <si>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</si>
  <si>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</si>
  <si>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</si>
  <si>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</si>
  <si>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</si>
  <si>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</si>
  <si>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</si>
  <si>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</si>
  <si>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</si>
  <si>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</si>
  <si>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</si>
  <si>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</si>
  <si>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</si>
  <si>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</si>
  <si>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</si>
  <si>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</si>
  <si>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</si>
  <si>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</si>
  <si>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</si>
  <si>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</si>
  <si>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</si>
  <si>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</si>
  <si>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</si>
  <si>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</si>
  <si>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</si>
  <si>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</si>
  <si>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</si>
  <si>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</si>
  <si>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</si>
  <si>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</si>
  <si>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</si>
  <si>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</si>
  <si>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</si>
  <si>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</si>
  <si>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</si>
  <si>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</si>
  <si>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</si>
  <si>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</si>
  <si>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</si>
  <si>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</si>
  <si>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</si>
  <si>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</si>
  <si>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</si>
  <si>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</si>
  <si>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</si>
  <si>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</si>
  <si>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</si>
  <si>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</si>
  <si>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</si>
  <si>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</si>
  <si>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</si>
  <si>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</si>
  <si>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</si>
  <si>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</si>
  <si>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</si>
  <si>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</si>
  <si>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</si>
  <si>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</si>
  <si>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</si>
  <si>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</si>
  <si>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</si>
  <si>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</si>
  <si>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</si>
  <si>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</si>
  <si>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</si>
  <si>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</si>
  <si>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</si>
  <si>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</si>
  <si>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</si>
  <si>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</si>
  <si>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</si>
  <si>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</si>
  <si>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</si>
  <si>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</si>
  <si>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</si>
  <si>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</si>
  <si>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</si>
  <si>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</si>
  <si>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</si>
  <si>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</si>
  <si>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</si>
  <si>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</si>
  <si>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</si>
  <si>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</si>
  <si>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</si>
  <si>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</si>
  <si>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</si>
  <si>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</si>
  <si>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</si>
  <si>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</si>
  <si>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</si>
  <si>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</si>
  <si>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</si>
  <si>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</si>
  <si>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</si>
  <si>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</si>
  <si>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</si>
  <si>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</si>
  <si>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</si>
  <si>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</si>
  <si>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</si>
  <si>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</si>
  <si>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</si>
  <si>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</si>
  <si>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</si>
  <si>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</si>
  <si>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</si>
  <si>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</si>
  <si>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</si>
  <si>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</si>
  <si>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</si>
  <si>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</si>
  <si>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</si>
  <si>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</si>
  <si>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</si>
  <si>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</si>
  <si>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</si>
  <si>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</si>
  <si>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</si>
  <si>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</si>
  <si>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</si>
  <si>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</si>
  <si>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</si>
  <si>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</si>
  <si>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</si>
  <si>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</si>
  <si>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</si>
  <si>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</si>
  <si>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</si>
  <si>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</si>
  <si>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</si>
  <si>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</si>
  <si>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</si>
  <si>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</si>
  <si>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</si>
  <si>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</si>
  <si>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</si>
  <si>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</si>
  <si>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</si>
  <si>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</si>
  <si>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</si>
  <si>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</si>
  <si>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</si>
  <si>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</si>
  <si>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</si>
  <si>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</si>
  <si>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</si>
  <si>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</si>
  <si>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</si>
  <si>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</si>
  <si>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</si>
  <si>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</si>
  <si>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</si>
  <si>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</si>
  <si>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</si>
  <si>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</si>
  <si>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</si>
  <si>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</si>
  <si>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</si>
  <si>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</si>
  <si>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</si>
  <si>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</si>
  <si>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</si>
  <si>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</si>
  <si>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</si>
  <si>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</si>
  <si>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</si>
  <si>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</si>
  <si>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</si>
  <si>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</si>
  <si>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</si>
  <si>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</si>
  <si>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</si>
  <si>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</si>
  <si>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</si>
  <si>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</si>
  <si>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</si>
  <si>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</si>
  <si>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</si>
  <si>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</si>
  <si>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</si>
  <si>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</si>
  <si>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</si>
  <si>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</si>
  <si>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</si>
  <si>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</si>
  <si>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</si>
  <si>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</si>
  <si>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</si>
  <si>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</si>
  <si>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</si>
  <si>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</si>
  <si>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</si>
  <si>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</si>
  <si>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</si>
  <si>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</si>
  <si>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</si>
  <si>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</si>
  <si>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</si>
  <si>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</si>
  <si>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</si>
  <si>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</si>
  <si>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</si>
  <si>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</si>
  <si>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</si>
  <si>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</si>
  <si>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</si>
  <si>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</si>
  <si>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</si>
  <si>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</si>
  <si>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</si>
  <si>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</si>
  <si>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</si>
  <si>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</si>
  <si>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</si>
  <si>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</si>
  <si>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</si>
  <si>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</si>
  <si>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</si>
  <si>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</si>
  <si>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</si>
  <si>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</si>
  <si>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</si>
  <si>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</si>
  <si>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</si>
  <si>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</si>
  <si>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</si>
  <si>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</si>
  <si>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</si>
  <si>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</si>
  <si>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</si>
  <si>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</si>
  <si>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</si>
  <si>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</si>
  <si>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</si>
  <si>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</si>
  <si>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</si>
  <si>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</si>
  <si>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</si>
  <si>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</si>
  <si>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</si>
  <si>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</si>
  <si>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</si>
  <si>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</si>
  <si>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</si>
  <si>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</si>
  <si>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</si>
  <si>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</si>
  <si>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</si>
  <si>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</si>
  <si>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</si>
  <si>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</si>
  <si>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</si>
  <si>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</si>
  <si>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</si>
  <si>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</si>
  <si>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</si>
  <si>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</si>
  <si>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</si>
  <si>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</si>
  <si>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</si>
  <si>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</si>
  <si>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</si>
  <si>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</si>
  <si>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</si>
  <si>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</si>
  <si>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</si>
  <si>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</si>
  <si>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</si>
  <si>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</si>
  <si>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</si>
  <si>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</si>
  <si>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</si>
  <si>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</si>
  <si>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</si>
  <si>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</si>
  <si>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</si>
  <si>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</si>
  <si>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</si>
  <si>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</si>
  <si>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</si>
  <si>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</si>
  <si>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</si>
  <si>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</si>
  <si>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</si>
  <si>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</si>
  <si>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</si>
  <si>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</si>
  <si>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</si>
  <si>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</si>
  <si>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</si>
  <si>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</si>
  <si>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</si>
  <si>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</si>
  <si>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</si>
  <si>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</si>
  <si>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</si>
  <si>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</si>
  <si>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</si>
  <si>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</si>
  <si>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</si>
  <si>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</si>
  <si>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</si>
  <si>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</si>
  <si>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</si>
  <si>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</si>
  <si>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</si>
  <si>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</si>
  <si>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</si>
  <si>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</si>
  <si>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</si>
  <si>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</si>
  <si>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</si>
  <si>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</si>
  <si>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</si>
  <si>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</si>
  <si>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</si>
  <si>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</si>
  <si>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</si>
  <si>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</si>
  <si>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</si>
  <si>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</si>
  <si>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</si>
  <si>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</si>
  <si>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</si>
  <si>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</si>
  <si>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</si>
  <si>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</si>
  <si>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</si>
  <si>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</si>
  <si>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</si>
  <si>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</si>
  <si>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</si>
  <si>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</si>
  <si>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</si>
  <si>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</si>
  <si>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</si>
  <si>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</si>
  <si>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</si>
  <si>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</si>
  <si>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</si>
  <si>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</si>
  <si>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</si>
  <si>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</si>
  <si>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</si>
  <si>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</si>
  <si>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</si>
  <si>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</si>
  <si>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</si>
  <si>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</si>
  <si>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</si>
  <si>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</si>
  <si>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</si>
  <si>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</si>
  <si>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</si>
  <si>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</si>
  <si>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</si>
  <si>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</si>
  <si>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</si>
  <si>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</si>
  <si>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</si>
  <si>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</si>
  <si>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</si>
  <si>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</si>
  <si>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</si>
  <si>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</si>
  <si>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</si>
  <si>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</si>
  <si>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</si>
  <si>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</si>
  <si>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</si>
  <si>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</si>
  <si>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</si>
  <si>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</si>
  <si>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</si>
  <si>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</si>
  <si>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</si>
  <si>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</si>
  <si>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</si>
  <si>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</si>
  <si>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</si>
  <si>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</si>
  <si>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</si>
  <si>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</si>
  <si>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</si>
  <si>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</si>
  <si>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</si>
  <si>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</si>
  <si>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</si>
  <si>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</si>
  <si>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</si>
  <si>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</si>
  <si>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</si>
  <si>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</si>
  <si>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</si>
  <si>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</si>
  <si>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</si>
  <si>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</si>
  <si>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</si>
  <si>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</si>
  <si>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</si>
  <si>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</si>
  <si>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</si>
  <si>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</si>
  <si>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</si>
  <si>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</si>
  <si>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</si>
  <si>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</si>
  <si>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</si>
  <si>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</si>
  <si>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</si>
  <si>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</si>
  <si>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</si>
  <si>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</si>
  <si>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</si>
  <si>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</si>
  <si>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</si>
  <si>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</si>
  <si>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</si>
  <si>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</si>
  <si>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</si>
  <si>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</si>
  <si>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</si>
  <si>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</si>
  <si>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</si>
  <si>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</si>
  <si>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</si>
  <si>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</si>
  <si>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</si>
  <si>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</si>
  <si>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</si>
  <si>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</si>
  <si>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</si>
  <si>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</si>
  <si>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</si>
  <si>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</si>
  <si>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</si>
  <si>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</si>
  <si>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</si>
  <si>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</si>
  <si>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</si>
  <si>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</si>
  <si>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</si>
  <si>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</si>
  <si>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</si>
  <si>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</si>
  <si>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</si>
  <si>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</si>
  <si>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</si>
  <si>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</si>
  <si>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</si>
  <si>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</si>
  <si>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</si>
  <si>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</si>
  <si>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</si>
  <si>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</si>
  <si>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</si>
  <si>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</si>
  <si>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</si>
  <si>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</si>
  <si>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</si>
  <si>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</si>
  <si>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</si>
  <si>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</si>
  <si>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</si>
  <si>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</si>
  <si>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</si>
  <si>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</si>
  <si>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</si>
  <si>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</si>
  <si>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</si>
  <si>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</si>
  <si>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</si>
  <si>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</si>
  <si>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</si>
  <si>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</si>
  <si>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</si>
  <si>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</si>
  <si>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</si>
  <si>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</si>
  <si>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</si>
  <si>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</si>
  <si>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</si>
  <si>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</si>
  <si>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</si>
  <si>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</si>
  <si>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</si>
  <si>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</si>
  <si>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</si>
  <si>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</si>
  <si>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</si>
  <si>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</si>
  <si>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</si>
  <si>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</si>
  <si>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</si>
  <si>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</si>
  <si>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</si>
  <si>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</si>
  <si>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</si>
  <si>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</si>
  <si>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</si>
  <si>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</si>
  <si>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</si>
  <si>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</si>
  <si>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</si>
  <si>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</si>
  <si>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</si>
  <si>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</si>
  <si>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</si>
  <si>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</si>
  <si>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</si>
  <si>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</si>
  <si>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</si>
  <si>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</si>
  <si>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</si>
  <si>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</si>
  <si>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</si>
  <si>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</si>
  <si>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</si>
  <si>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</si>
  <si>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</si>
  <si>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</si>
  <si>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</si>
  <si>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</si>
  <si>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</si>
  <si>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</si>
  <si>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</si>
  <si>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</si>
  <si>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</si>
  <si>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</si>
  <si>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</si>
  <si>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</si>
  <si>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</si>
  <si>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</si>
  <si>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</si>
  <si>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</si>
  <si>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</si>
  <si>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</si>
  <si>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</si>
  <si>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</si>
  <si>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</si>
  <si>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</si>
  <si>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</si>
  <si>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</si>
  <si>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</si>
  <si>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</si>
  <si>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</si>
  <si>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</si>
  <si>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</si>
  <si>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</si>
  <si>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</si>
  <si>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</si>
  <si>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</si>
  <si>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</si>
  <si>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</si>
  <si>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</si>
  <si>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</si>
  <si>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</si>
  <si>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</si>
  <si>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</si>
  <si>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</si>
  <si>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</si>
  <si>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</si>
  <si>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</si>
  <si>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</si>
  <si>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</si>
  <si>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</si>
  <si>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</si>
  <si>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</si>
  <si>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</si>
  <si>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</si>
  <si>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</si>
  <si>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</si>
  <si>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</si>
  <si>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</si>
  <si>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</si>
  <si>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</si>
  <si>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</si>
  <si>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</si>
  <si>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</si>
  <si>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</si>
  <si>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</si>
  <si>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</si>
  <si>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</si>
  <si>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</si>
  <si>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</si>
  <si>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</si>
  <si>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</si>
  <si>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</si>
  <si>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</si>
  <si>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</si>
  <si>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</si>
  <si>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</si>
  <si>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</si>
  <si>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</si>
  <si>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</si>
  <si>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</si>
  <si>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</si>
  <si>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</si>
  <si>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</si>
  <si>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</si>
  <si>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</si>
  <si>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</si>
  <si>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</si>
  <si>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</si>
  <si>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</si>
  <si>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</si>
  <si>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</si>
  <si>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</si>
  <si>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</si>
  <si>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</si>
  <si>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</si>
  <si>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</si>
  <si>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</si>
  <si>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</si>
  <si>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</si>
  <si>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</si>
  <si>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</si>
  <si>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</si>
  <si>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</si>
  <si>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</si>
  <si>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</si>
  <si>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</si>
  <si>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</si>
  <si>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</si>
  <si>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</si>
  <si>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</si>
  <si>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</si>
  <si>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</si>
  <si>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</si>
  <si>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</si>
  <si>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</si>
  <si>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</si>
  <si>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</si>
  <si>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</si>
  <si>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</si>
  <si>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</si>
  <si>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</si>
  <si>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</si>
  <si>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</si>
  <si>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</si>
  <si>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</si>
  <si>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</si>
  <si>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</si>
  <si>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</si>
  <si>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</si>
  <si>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</si>
  <si>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</si>
  <si>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</si>
  <si>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</si>
  <si>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</si>
  <si>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</si>
  <si>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</si>
  <si>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</si>
  <si>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</si>
  <si>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</si>
  <si>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</si>
  <si>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</si>
  <si>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</si>
  <si>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</si>
  <si>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</si>
  <si>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</si>
  <si>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</si>
  <si>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</si>
  <si>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</si>
  <si>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</si>
  <si>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</si>
  <si>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</si>
  <si>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</si>
  <si>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</si>
  <si>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</si>
  <si>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</si>
  <si>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</si>
  <si>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</si>
  <si>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</si>
  <si>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</si>
  <si>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</si>
  <si>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</si>
  <si>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</si>
  <si>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</si>
  <si>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</si>
  <si>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</si>
  <si>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</si>
  <si>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</si>
  <si>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</si>
  <si>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</si>
  <si>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</si>
  <si>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</si>
  <si>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</si>
  <si>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</si>
  <si>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</si>
  <si>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</si>
  <si>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</si>
  <si>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</si>
  <si>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</si>
  <si>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</si>
  <si>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</si>
  <si>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</si>
  <si>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</si>
  <si>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</si>
  <si>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</si>
  <si>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</si>
  <si>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</si>
  <si>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</si>
  <si>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</si>
  <si>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</si>
  <si>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</si>
  <si>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</si>
  <si>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</si>
  <si>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</si>
  <si>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</si>
  <si>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</si>
  <si>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</si>
  <si>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</si>
  <si>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</si>
  <si>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</si>
  <si>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</si>
  <si>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</si>
  <si>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</si>
  <si>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</si>
  <si>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</si>
  <si>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</si>
  <si>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</si>
  <si>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</si>
  <si>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</si>
  <si>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</si>
  <si>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</si>
  <si>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</si>
  <si>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</si>
  <si>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</si>
  <si>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</si>
  <si>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</si>
  <si>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</si>
  <si>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</si>
  <si>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</si>
  <si>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</si>
  <si>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</si>
  <si>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</si>
  <si>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</si>
  <si>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</si>
  <si>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</si>
  <si>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</si>
  <si>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</si>
  <si>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</si>
  <si>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</si>
  <si>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</si>
  <si>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</si>
  <si>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</si>
  <si>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</si>
  <si>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</si>
  <si>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</si>
  <si>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</si>
  <si>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</si>
  <si>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</si>
  <si>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</si>
  <si>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</si>
  <si>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</si>
  <si>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</si>
  <si>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</si>
  <si>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</si>
  <si>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</si>
  <si>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</si>
  <si>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</si>
  <si>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</si>
  <si>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</si>
  <si>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</si>
  <si>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</si>
  <si>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</si>
  <si>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</si>
  <si>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</si>
  <si>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</si>
  <si>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</si>
  <si>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</si>
  <si>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</si>
  <si>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</si>
  <si>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</si>
  <si>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</si>
  <si>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</si>
  <si>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</si>
  <si>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</si>
  <si>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</si>
  <si>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</si>
  <si>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</si>
  <si>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</si>
  <si>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</si>
  <si>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</si>
  <si>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</si>
  <si>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</si>
  <si>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</si>
  <si>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</si>
  <si>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</si>
  <si>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</si>
  <si>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</si>
  <si>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</si>
  <si>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</si>
  <si>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</si>
  <si>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</si>
  <si>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</si>
  <si>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</si>
  <si>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</si>
  <si>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</si>
  <si>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</si>
  <si>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</si>
  <si>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</si>
  <si>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</si>
  <si>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</si>
  <si>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</si>
  <si>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</si>
  <si>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</si>
  <si>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</si>
  <si>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</si>
  <si>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</si>
  <si>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</si>
  <si>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</si>
  <si>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</si>
  <si>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</si>
  <si>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</si>
  <si>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</si>
  <si>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</si>
  <si>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</si>
  <si>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</si>
  <si>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</si>
  <si>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</si>
  <si>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</si>
  <si>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</si>
  <si>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</si>
  <si>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</si>
  <si>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</si>
  <si>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</si>
  <si>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</si>
  <si>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</si>
  <si>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</si>
  <si>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</si>
  <si>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</si>
  <si>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</si>
  <si>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</si>
  <si>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</si>
  <si>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</si>
  <si>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</si>
  <si>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</si>
  <si>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</si>
  <si>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</si>
  <si>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</si>
  <si>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</si>
  <si>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</si>
  <si>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</si>
  <si>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</si>
  <si>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</si>
  <si>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</si>
  <si>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</si>
  <si>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</si>
  <si>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</si>
  <si>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</si>
  <si>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</si>
  <si>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</si>
  <si>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</si>
  <si>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</si>
  <si>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</si>
  <si>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</si>
  <si>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</si>
  <si>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</si>
  <si>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</si>
  <si>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</si>
  <si>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</si>
  <si>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</si>
  <si>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</si>
  <si>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</si>
  <si>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</si>
  <si>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</si>
  <si>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</si>
  <si>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</si>
  <si>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</si>
  <si>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</si>
  <si>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</si>
  <si>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</si>
  <si>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</si>
  <si>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</si>
  <si>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</si>
  <si>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</si>
  <si>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</si>
  <si>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</si>
  <si>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</si>
  <si>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</si>
  <si>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</si>
  <si>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</si>
  <si>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</si>
  <si>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</si>
  <si>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</si>
  <si>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</si>
  <si>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</si>
  <si>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</si>
  <si>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</si>
  <si>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</si>
  <si>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</si>
  <si>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</si>
  <si>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</si>
  <si>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</si>
  <si>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</si>
  <si>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</si>
  <si>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</si>
  <si>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</si>
  <si>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</si>
  <si>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</si>
  <si>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</si>
  <si>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</si>
  <si>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</si>
  <si>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</si>
  <si>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</si>
  <si>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</si>
  <si>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</si>
  <si>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</si>
  <si>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</si>
  <si>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</si>
  <si>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</si>
  <si>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</si>
  <si>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</si>
  <si>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</si>
  <si>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</si>
  <si>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</si>
  <si>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</si>
  <si>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</si>
  <si>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</si>
  <si>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</si>
  <si>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</si>
  <si>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</si>
  <si>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</si>
  <si>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</si>
  <si>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</si>
  <si>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</si>
  <si>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</si>
  <si>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</si>
  <si>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</si>
  <si>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</si>
  <si>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</si>
  <si>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</si>
  <si>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</si>
  <si>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</si>
  <si>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</si>
  <si>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</si>
  <si>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</si>
  <si>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</si>
  <si>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</si>
  <si>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</si>
  <si>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</si>
  <si>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</si>
  <si>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</si>
  <si>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</si>
  <si>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</si>
  <si>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</si>
  <si>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</si>
  <si>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</si>
  <si>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</si>
  <si>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</si>
  <si>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</si>
  <si>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</si>
  <si>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</si>
  <si>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</si>
  <si>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</si>
  <si>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</si>
  <si>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</si>
  <si>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</si>
  <si>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</si>
  <si>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</si>
  <si>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</si>
  <si>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</si>
  <si>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</si>
  <si>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</si>
  <si>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</si>
  <si>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</si>
  <si>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</si>
  <si>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</si>
  <si>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</si>
  <si>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</si>
  <si>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</si>
  <si>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</si>
  <si>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</si>
  <si>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</si>
  <si>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</si>
  <si>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</si>
  <si>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</si>
  <si>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</si>
  <si>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</si>
  <si>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</si>
  <si>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</si>
  <si>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</si>
  <si>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</si>
  <si>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</si>
  <si>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</si>
  <si>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</si>
  <si>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</si>
  <si>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</si>
  <si>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</si>
  <si>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</si>
  <si>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</si>
  <si>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</si>
  <si>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</si>
  <si>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</si>
  <si>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</si>
  <si>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</si>
  <si>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</si>
  <si>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</si>
  <si>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</si>
  <si>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</si>
  <si>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</si>
  <si>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</si>
  <si>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</si>
  <si>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</si>
  <si>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</si>
  <si>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</si>
  <si>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</si>
  <si>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</si>
  <si>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</si>
  <si>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</si>
  <si>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</si>
  <si>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</si>
  <si>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</si>
  <si>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</si>
  <si>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</si>
  <si>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</si>
  <si>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</si>
  <si>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</si>
  <si>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</si>
  <si>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</si>
  <si>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</si>
  <si>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</si>
  <si>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</si>
  <si>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</si>
  <si>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</si>
  <si>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</si>
  <si>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</si>
  <si>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</si>
  <si>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</si>
  <si>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</si>
  <si>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</si>
  <si>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</si>
  <si>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</si>
  <si>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</si>
  <si>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</si>
  <si>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</si>
  <si>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</si>
  <si>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</si>
  <si>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</si>
  <si>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</si>
  <si>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</si>
  <si>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</si>
  <si>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</si>
  <si>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</si>
  <si>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</si>
  <si>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</si>
  <si>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</si>
  <si>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</si>
  <si>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</si>
  <si>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</si>
  <si>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</si>
  <si>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</si>
  <si>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</si>
  <si>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</si>
  <si>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</si>
  <si>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</si>
  <si>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</si>
  <si>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</si>
  <si>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</si>
  <si>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</si>
  <si>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</si>
  <si>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</si>
  <si>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</si>
  <si>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</si>
  <si>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</si>
  <si>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</si>
  <si>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</si>
  <si>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</si>
  <si>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</si>
  <si>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</si>
  <si>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</si>
  <si>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</si>
  <si>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</si>
  <si>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</si>
  <si>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</si>
  <si>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</si>
  <si>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</si>
  <si>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</si>
  <si>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</si>
  <si>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</si>
  <si>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</si>
  <si>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</si>
  <si>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</si>
  <si>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</si>
  <si>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</si>
  <si>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</si>
  <si>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</si>
  <si>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</si>
  <si>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</si>
  <si>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</si>
  <si>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</si>
  <si>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</si>
  <si>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</si>
  <si>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</si>
  <si>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</si>
  <si>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</si>
  <si>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</si>
  <si>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</si>
  <si>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</si>
  <si>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</si>
  <si>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</si>
  <si>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</si>
  <si>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</si>
  <si>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</si>
  <si>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</si>
  <si>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</si>
  <si>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</si>
  <si>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</si>
  <si>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</si>
  <si>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</si>
  <si>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</si>
  <si>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</si>
  <si>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</si>
  <si>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</si>
  <si>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</si>
  <si>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</si>
  <si>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</si>
  <si>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</si>
  <si>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</si>
  <si>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</si>
  <si>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</si>
  <si>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</si>
  <si>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</si>
  <si>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</si>
  <si>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</si>
  <si>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</si>
  <si>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</si>
  <si>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</si>
  <si>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</si>
  <si>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</si>
  <si>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</si>
  <si>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</si>
  <si>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</si>
  <si>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</si>
  <si>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</si>
  <si>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</si>
  <si>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</si>
  <si>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</si>
  <si>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</si>
  <si>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</si>
  <si>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</si>
  <si>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</si>
  <si>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</si>
  <si>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</si>
  <si>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</si>
  <si>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</si>
  <si>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</si>
  <si>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</si>
  <si>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</si>
  <si>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</si>
  <si>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</si>
  <si>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</si>
  <si>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</si>
  <si>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</si>
  <si>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</si>
  <si>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</si>
  <si>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</si>
  <si>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</si>
  <si>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</si>
  <si>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</si>
  <si>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</si>
  <si>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</si>
  <si>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</si>
  <si>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</si>
  <si>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</si>
  <si>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</si>
  <si>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</si>
  <si>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</si>
  <si>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</si>
  <si>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</si>
  <si>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</si>
  <si>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</si>
  <si>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</si>
  <si>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</si>
  <si>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</si>
  <si>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</si>
  <si>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</si>
  <si>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</si>
  <si>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</si>
  <si>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</si>
  <si>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</si>
  <si>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</si>
  <si>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</si>
  <si>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</si>
  <si>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</si>
  <si>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</si>
  <si>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</si>
  <si>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</si>
  <si>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</si>
  <si>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</si>
  <si>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</si>
  <si>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</si>
  <si>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</si>
  <si>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</si>
  <si>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</si>
  <si>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</si>
  <si>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</si>
  <si>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</si>
  <si>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</si>
  <si>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</si>
  <si>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</si>
  <si>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</si>
  <si>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</si>
  <si>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</si>
  <si>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</si>
  <si>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</si>
  <si>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</si>
  <si>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</si>
  <si>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</si>
  <si>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</si>
  <si>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</si>
  <si>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</si>
  <si>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</si>
  <si>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</si>
  <si>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</si>
  <si>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</si>
  <si>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</si>
  <si>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</si>
  <si>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</si>
  <si>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</si>
  <si>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</si>
  <si>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</si>
  <si>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</si>
  <si>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</si>
  <si>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</si>
  <si>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</si>
  <si>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</si>
  <si>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</si>
  <si>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</si>
  <si>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</si>
  <si>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</si>
  <si>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</si>
  <si>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</si>
  <si>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</si>
  <si>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</si>
  <si>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</si>
  <si>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</si>
  <si>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</si>
  <si>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</si>
  <si>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</si>
  <si>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</si>
  <si>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</si>
  <si>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</si>
  <si>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</si>
  <si>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</si>
  <si>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</si>
  <si>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</si>
  <si>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</si>
  <si>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</si>
  <si>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</si>
  <si>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</si>
  <si>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</si>
  <si>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</si>
  <si>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</si>
  <si>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</si>
  <si>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</si>
  <si>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</si>
  <si>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</si>
  <si>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</si>
  <si>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</si>
  <si>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</si>
  <si>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</si>
  <si>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</si>
  <si>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</si>
  <si>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</si>
  <si>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</si>
  <si>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</si>
  <si>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</si>
  <si>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</si>
  <si>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</si>
  <si>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</si>
  <si>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</si>
  <si>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</si>
  <si>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</si>
  <si>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</si>
  <si>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</si>
  <si>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</si>
  <si>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</si>
  <si>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</si>
  <si>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</si>
  <si>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</si>
  <si>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</si>
  <si>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</si>
  <si>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</si>
  <si>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</si>
  <si>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</si>
  <si>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</si>
  <si>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</si>
  <si>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</si>
  <si>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</si>
  <si>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</si>
  <si>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</si>
  <si>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</si>
  <si>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</si>
  <si>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</si>
  <si>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</si>
  <si>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</si>
  <si>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</si>
  <si>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</si>
  <si>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</si>
  <si>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</si>
  <si>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</si>
  <si>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</si>
  <si>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</si>
  <si>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</si>
  <si>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</si>
  <si>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</si>
  <si>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</si>
  <si>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</si>
  <si>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</si>
  <si>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</si>
  <si>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</si>
  <si>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</si>
  <si>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</si>
  <si>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</si>
  <si>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</si>
  <si>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</si>
  <si>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</si>
  <si>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</si>
  <si>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</si>
  <si>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</si>
  <si>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</si>
  <si>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</si>
  <si>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</si>
  <si>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</si>
  <si>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</si>
  <si>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</si>
  <si>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</si>
  <si>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</si>
  <si>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</si>
  <si>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</si>
  <si>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</si>
  <si>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</si>
  <si>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</si>
  <si>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</si>
  <si>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</si>
  <si>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</si>
  <si>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</si>
  <si>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</si>
  <si>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</si>
  <si>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</si>
  <si>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</si>
  <si>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</si>
  <si>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</si>
  <si>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</si>
  <si>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</si>
  <si>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</si>
  <si>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</si>
  <si>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</si>
  <si>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</si>
  <si>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</si>
  <si>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</si>
  <si>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</si>
  <si>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</si>
  <si>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</si>
  <si>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</si>
  <si>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</si>
  <si>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</si>
  <si>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</si>
  <si>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</si>
  <si>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</si>
  <si>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</si>
  <si>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</si>
  <si>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</si>
  <si>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</si>
  <si>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</si>
  <si>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</si>
  <si>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</si>
  <si>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</si>
  <si>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</si>
  <si>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</si>
  <si>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</si>
  <si>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</si>
  <si>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</si>
  <si>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</si>
  <si>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</si>
  <si>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</si>
  <si>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</si>
  <si>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</si>
  <si>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</si>
  <si>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</si>
  <si>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</si>
  <si>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</si>
  <si>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</si>
  <si>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</si>
  <si>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</si>
  <si>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</si>
  <si>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</si>
  <si>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</si>
  <si>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</si>
  <si>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</si>
  <si>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</si>
  <si>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</si>
  <si>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</si>
  <si>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</si>
  <si>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</si>
  <si>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</si>
  <si>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</si>
  <si>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</si>
  <si>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</si>
  <si>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</si>
  <si>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</si>
  <si>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</si>
  <si>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</si>
  <si>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</si>
  <si>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</si>
  <si>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</si>
  <si>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</si>
  <si>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</si>
  <si>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</si>
  <si>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</si>
  <si>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</si>
  <si>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</si>
  <si>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</si>
  <si>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</si>
  <si>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</si>
  <si>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</si>
  <si>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</si>
  <si>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</si>
  <si>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</si>
  <si>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</si>
  <si>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</si>
  <si>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</si>
  <si>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</si>
  <si>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</si>
  <si>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</si>
  <si>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</si>
  <si>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</si>
  <si>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</si>
  <si>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</si>
  <si>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</si>
  <si>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</si>
  <si>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</si>
  <si>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</si>
  <si>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</si>
  <si>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</si>
  <si>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</si>
  <si>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</si>
  <si>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</si>
  <si>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</si>
  <si>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</si>
  <si>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</si>
  <si>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</si>
  <si>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</si>
  <si>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</si>
  <si>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</si>
  <si>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</si>
  <si>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</si>
  <si>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</si>
  <si>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</si>
  <si>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</si>
  <si>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</si>
  <si>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</si>
  <si>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</si>
  <si>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</si>
  <si>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</si>
  <si>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</si>
  <si>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</si>
  <si>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</si>
  <si>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</si>
  <si>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</si>
  <si>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</si>
  <si>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</si>
  <si>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</si>
  <si>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</si>
  <si>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</si>
  <si>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</si>
  <si>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</si>
  <si>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</si>
  <si>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</si>
  <si>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</si>
  <si>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</si>
  <si>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</si>
  <si>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</si>
  <si>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</si>
  <si>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</si>
  <si>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</si>
  <si>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</si>
  <si>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</si>
  <si>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</si>
  <si>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</si>
  <si>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</si>
  <si>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</si>
  <si>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</si>
  <si>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</si>
  <si>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</si>
  <si>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</si>
  <si>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</si>
  <si>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</si>
  <si>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</si>
  <si>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</si>
  <si>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</si>
  <si>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</si>
  <si>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</si>
  <si>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</si>
  <si>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</si>
  <si>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</si>
  <si>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</si>
  <si>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</si>
  <si>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</si>
  <si>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</si>
  <si>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</si>
  <si>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</si>
  <si>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</si>
  <si>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</si>
  <si>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</si>
  <si>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</si>
  <si>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</si>
  <si>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</si>
  <si>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</si>
  <si>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</si>
  <si>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</si>
  <si>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</si>
  <si>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</si>
  <si>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</si>
  <si>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</si>
  <si>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</si>
  <si>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</si>
  <si>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</si>
  <si>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</si>
  <si>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</si>
  <si>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</si>
  <si>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</si>
  <si>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</si>
  <si>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</si>
  <si>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</si>
  <si>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</si>
  <si>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</si>
  <si>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</si>
  <si>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</si>
  <si>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</si>
  <si>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</si>
  <si>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</si>
  <si>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</si>
  <si>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</si>
  <si>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</si>
  <si>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</si>
  <si>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</si>
  <si>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</si>
  <si>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</si>
  <si>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</si>
  <si>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</si>
  <si>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</si>
  <si>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</si>
  <si>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</si>
  <si>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</si>
  <si>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</si>
  <si>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</si>
  <si>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</si>
  <si>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</si>
  <si>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</si>
  <si>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</si>
  <si>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</si>
  <si>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</si>
  <si>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</si>
  <si>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</si>
  <si>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</si>
  <si>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</si>
  <si>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</si>
  <si>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</si>
  <si>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</si>
  <si>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</si>
  <si>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</si>
  <si>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</si>
  <si>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</si>
  <si>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</si>
  <si>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</si>
  <si>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</si>
  <si>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</si>
  <si>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</si>
  <si>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</si>
  <si>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</si>
  <si>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</si>
  <si>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</si>
  <si>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</si>
  <si>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</si>
  <si>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</si>
  <si>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</si>
  <si>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</si>
  <si>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</si>
  <si>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</si>
  <si>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</si>
  <si>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</si>
  <si>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</si>
  <si>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</si>
  <si>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</si>
  <si>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</si>
  <si>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</si>
  <si>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</si>
  <si>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</si>
  <si>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</si>
  <si>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</si>
  <si>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</si>
  <si>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</si>
  <si>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</si>
  <si>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</si>
  <si>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</si>
  <si>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</si>
  <si>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</si>
  <si>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</si>
  <si>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</si>
  <si>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</si>
  <si>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</si>
  <si>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</si>
  <si>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</si>
  <si>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</si>
  <si>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</si>
  <si>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</si>
  <si>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</si>
  <si>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</si>
  <si>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</si>
  <si>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</si>
  <si>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</si>
  <si>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</si>
  <si>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</si>
  <si>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</si>
  <si>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</si>
  <si>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</si>
  <si>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</si>
  <si>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</si>
  <si>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</si>
  <si>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</si>
  <si>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</si>
  <si>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</si>
  <si>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</si>
  <si>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</si>
  <si>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</si>
  <si>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</si>
  <si>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</si>
  <si>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</si>
  <si>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</si>
  <si>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</si>
  <si>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</si>
  <si>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</si>
  <si>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</si>
  <si>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</si>
  <si>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</si>
  <si>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</si>
  <si>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</si>
  <si>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</si>
  <si>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</si>
  <si>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</si>
  <si>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</si>
  <si>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</si>
  <si>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</si>
  <si>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</si>
  <si>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</si>
  <si>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</si>
  <si>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</si>
  <si>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</si>
  <si>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</si>
  <si>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</si>
  <si>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</si>
  <si>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</si>
  <si>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</si>
  <si>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</si>
  <si>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</si>
  <si>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</si>
  <si>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</si>
  <si>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</si>
  <si>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</si>
  <si>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</si>
  <si>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</si>
  <si>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</si>
  <si>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</si>
  <si>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</si>
  <si>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</si>
  <si>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</si>
  <si>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</si>
  <si>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</si>
  <si>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</si>
  <si>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</si>
  <si>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</si>
  <si>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</si>
  <si>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</si>
  <si>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</si>
  <si>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</si>
  <si>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</si>
  <si>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</si>
  <si>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</si>
  <si>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</si>
  <si>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</si>
  <si>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</si>
  <si>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</si>
  <si>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</si>
  <si>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</si>
  <si>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</si>
  <si>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</si>
  <si>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</si>
  <si>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</si>
  <si>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</si>
  <si>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</si>
  <si>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</si>
  <si>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</si>
  <si>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</si>
  <si>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</si>
  <si>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</si>
  <si>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</si>
  <si>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</si>
  <si>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</si>
  <si>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</si>
  <si>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</si>
  <si>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</si>
  <si>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</si>
  <si>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</si>
  <si>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</si>
  <si>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</si>
  <si>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</si>
  <si>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</si>
  <si>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</si>
  <si>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</si>
  <si>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</si>
  <si>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</si>
  <si>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</si>
  <si>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</si>
  <si>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</si>
  <si>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</si>
  <si>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</si>
  <si>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</si>
  <si>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</si>
  <si>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</si>
  <si>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</si>
  <si>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</si>
  <si>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</si>
  <si>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</si>
  <si>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</si>
  <si>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</si>
  <si>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</si>
  <si>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</si>
  <si>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</si>
  <si>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</si>
  <si>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</si>
  <si>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</si>
  <si>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</si>
  <si>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</si>
  <si>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</si>
  <si>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</si>
  <si>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</si>
  <si>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</si>
  <si>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</si>
  <si>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</si>
  <si>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</si>
  <si>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</si>
  <si>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</si>
  <si>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</si>
  <si>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</si>
  <si>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</si>
  <si>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</si>
  <si>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</si>
  <si>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</si>
  <si>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</si>
  <si>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</si>
  <si>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</si>
  <si>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</si>
  <si>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</si>
  <si>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</si>
  <si>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</si>
  <si>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</si>
  <si>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</si>
  <si>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</si>
  <si>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</si>
  <si>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</si>
  <si>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</si>
  <si>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</si>
  <si>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</si>
  <si>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</si>
  <si>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</si>
  <si>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</si>
  <si>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</si>
  <si>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</si>
  <si>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</si>
  <si>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</si>
  <si>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</si>
  <si>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</si>
  <si>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</si>
  <si>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</si>
  <si>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</si>
  <si>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</si>
  <si>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</si>
  <si>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</si>
  <si>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</si>
  <si>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</si>
  <si>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</si>
  <si>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</si>
  <si>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</si>
  <si>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</si>
  <si>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</si>
  <si>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</si>
  <si>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</si>
  <si>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</si>
  <si>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</si>
  <si>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</si>
  <si>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</si>
  <si>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</si>
  <si>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</si>
  <si>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</si>
  <si>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</si>
  <si>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</si>
  <si>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</si>
  <si>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</si>
  <si>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</si>
  <si>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</si>
  <si>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</si>
  <si>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</si>
  <si>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</si>
  <si>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</si>
  <si>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</si>
  <si>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</si>
  <si>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</si>
  <si>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</si>
  <si>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</si>
  <si>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</si>
  <si>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</si>
  <si>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</si>
  <si>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</si>
  <si>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</si>
  <si>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</si>
  <si>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</si>
  <si>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</si>
  <si>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</si>
  <si>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</si>
  <si>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</si>
  <si>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</si>
  <si>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</si>
  <si>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</si>
  <si>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</si>
  <si>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</si>
  <si>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</si>
  <si>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</si>
  <si>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</si>
  <si>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</si>
  <si>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</si>
  <si>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</si>
  <si>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</si>
  <si>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</si>
  <si>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</si>
  <si>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</si>
  <si>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</si>
  <si>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</si>
  <si>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</si>
  <si>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</si>
  <si>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</si>
  <si>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</si>
  <si>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</si>
  <si>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</si>
  <si>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</si>
  <si>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</si>
  <si>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</si>
  <si>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</si>
  <si>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</si>
  <si>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</si>
  <si>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</si>
  <si>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</si>
  <si>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</si>
  <si>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</si>
  <si>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</si>
  <si>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</si>
  <si>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</si>
  <si>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</si>
  <si>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</si>
  <si>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</si>
  <si>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</si>
  <si>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</si>
  <si>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</si>
  <si>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</si>
  <si>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</si>
  <si>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</si>
  <si>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</si>
  <si>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</si>
  <si>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</si>
  <si>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</si>
  <si>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</si>
  <si>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</si>
  <si>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</si>
  <si>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</si>
  <si>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</si>
  <si>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</si>
  <si>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</si>
  <si>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</si>
  <si>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</si>
  <si>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</si>
  <si>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</si>
  <si>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</si>
  <si>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</si>
  <si>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</si>
  <si>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</si>
  <si>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</si>
  <si>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</si>
  <si>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</si>
  <si>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</si>
  <si>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</si>
  <si>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</si>
  <si>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</si>
  <si>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</si>
  <si>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</si>
  <si>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</si>
  <si>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</si>
  <si>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</si>
  <si>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</si>
  <si>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</si>
  <si>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</si>
  <si>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</si>
  <si>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</si>
  <si>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</si>
  <si>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</si>
  <si>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</si>
  <si>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</si>
  <si>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</si>
  <si>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</si>
  <si>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</si>
  <si>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</si>
  <si>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</si>
  <si>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</si>
  <si>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</si>
  <si>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</si>
  <si>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</si>
  <si>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</si>
  <si>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</si>
  <si>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</si>
  <si>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</si>
  <si>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</si>
  <si>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</si>
  <si>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</si>
  <si>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</si>
  <si>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</si>
  <si>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</si>
  <si>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</si>
  <si>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</si>
  <si>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</si>
  <si>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</si>
  <si>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</si>
  <si>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</si>
  <si>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</si>
  <si>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</si>
  <si>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</si>
  <si>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</si>
  <si>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</si>
  <si>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</si>
  <si>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</si>
  <si>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</si>
  <si>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</si>
  <si>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</si>
  <si>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</si>
  <si>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</si>
  <si>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</si>
  <si>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</si>
  <si>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</si>
  <si>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</si>
  <si>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</si>
  <si>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</si>
  <si>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</si>
  <si>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</si>
  <si>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</si>
  <si>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</si>
  <si>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</si>
  <si>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</si>
  <si>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</si>
  <si>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</si>
  <si>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</si>
  <si>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</si>
  <si>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</si>
  <si>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</si>
  <si>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</si>
  <si>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</si>
  <si>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</si>
  <si>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</si>
  <si>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</si>
  <si>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</si>
  <si>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</si>
  <si>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</si>
  <si>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</si>
  <si>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</si>
  <si>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</si>
  <si>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</si>
  <si>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</si>
  <si>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</si>
  <si>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</si>
  <si>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</si>
  <si>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</si>
  <si>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</si>
  <si>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</si>
  <si>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</si>
  <si>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</si>
  <si>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</si>
  <si>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</si>
  <si>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</si>
  <si>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</si>
  <si>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</si>
  <si>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</si>
  <si>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</si>
  <si>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</si>
  <si>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</si>
  <si>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</si>
  <si>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</si>
  <si>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</si>
  <si>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</si>
  <si>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</si>
  <si>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</si>
  <si>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</si>
  <si>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</si>
  <si>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</si>
  <si>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</si>
  <si>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</si>
  <si>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</si>
  <si>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</si>
  <si>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</si>
  <si>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</si>
  <si>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</si>
  <si>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</si>
  <si>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</si>
  <si>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</si>
  <si>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</si>
  <si>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</si>
  <si>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</si>
  <si>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</si>
  <si>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</si>
  <si>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</si>
  <si>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</si>
  <si>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</si>
  <si>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</si>
  <si>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</si>
  <si>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</si>
  <si>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</si>
  <si>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</si>
  <si>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</si>
  <si>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</si>
  <si>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</si>
  <si>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</si>
  <si>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</si>
  <si>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</si>
  <si>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</si>
  <si>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</si>
  <si>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</si>
  <si>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</si>
  <si>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</si>
  <si>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</si>
  <si>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</si>
  <si>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</si>
  <si>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</si>
  <si>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</si>
  <si>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</si>
  <si>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</si>
  <si>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</si>
  <si>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</si>
  <si>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</si>
  <si>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</si>
  <si>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</si>
  <si>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</si>
  <si>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</si>
  <si>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</si>
  <si>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</si>
  <si>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</si>
  <si>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</si>
  <si>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</si>
  <si>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</si>
  <si>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</si>
  <si>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</si>
  <si>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</si>
  <si>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</si>
  <si>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</si>
  <si>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</si>
  <si>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</si>
  <si>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</si>
  <si>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</si>
  <si>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</si>
  <si>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</si>
  <si>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</si>
  <si>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</si>
  <si>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</si>
  <si>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</si>
  <si>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</si>
  <si>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</si>
  <si>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</si>
  <si>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</si>
  <si>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</si>
  <si>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</si>
  <si>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</si>
  <si>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</si>
  <si>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</si>
  <si>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</si>
  <si>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</si>
  <si>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</si>
  <si>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</si>
  <si>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</si>
  <si>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</si>
  <si>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</si>
  <si>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</si>
  <si>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</si>
  <si>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</si>
  <si>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</si>
  <si>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</si>
  <si>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</si>
  <si>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</si>
  <si>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</si>
  <si>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</si>
  <si>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</si>
  <si>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</si>
  <si>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</si>
  <si>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</si>
  <si>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</si>
  <si>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</si>
  <si>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</si>
  <si>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</si>
  <si>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</si>
  <si>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</si>
  <si>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</si>
  <si>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</si>
  <si>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</si>
  <si>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</si>
  <si>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</si>
  <si>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</si>
  <si>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</si>
  <si>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</si>
  <si>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</si>
  <si>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</si>
  <si>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</si>
  <si>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</si>
  <si>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</si>
  <si>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</si>
  <si>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</si>
  <si>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</si>
  <si>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</si>
  <si>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</si>
  <si>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</si>
  <si>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</si>
  <si>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</si>
  <si>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</si>
  <si>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</si>
  <si>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</si>
  <si>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</si>
  <si>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</si>
  <si>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</si>
  <si>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</si>
  <si>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</si>
  <si>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</si>
  <si>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</si>
  <si>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</si>
  <si>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</si>
  <si>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</si>
  <si>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</si>
  <si>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</si>
  <si>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</si>
  <si>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</si>
  <si>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</si>
  <si>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</si>
  <si>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</si>
  <si>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</si>
  <si>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</si>
  <si>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</si>
  <si>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</si>
  <si>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</si>
  <si>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</si>
  <si>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</si>
  <si>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</si>
  <si>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</si>
  <si>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</si>
  <si>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</si>
  <si>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</si>
  <si>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</si>
  <si>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</si>
  <si>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</si>
  <si>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</si>
  <si>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</si>
  <si>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</si>
  <si>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</si>
  <si>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</si>
  <si>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</si>
  <si>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</si>
  <si>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</si>
  <si>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</si>
  <si>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</si>
  <si>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</si>
  <si>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</si>
  <si>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</si>
  <si>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</si>
  <si>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</si>
  <si>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</si>
  <si>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</si>
  <si>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</si>
  <si>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</si>
  <si>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</si>
  <si>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</si>
  <si>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</si>
  <si>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</si>
  <si>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</si>
  <si>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</si>
  <si>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</si>
  <si>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</si>
  <si>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</si>
  <si>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</si>
  <si>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</si>
  <si>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</si>
  <si>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</si>
  <si>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</si>
  <si>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</si>
  <si>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</si>
  <si>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</si>
  <si>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</si>
  <si>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</si>
  <si>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</si>
  <si>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</si>
  <si>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</si>
  <si>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</si>
  <si>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</si>
  <si>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</si>
  <si>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</si>
  <si>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</si>
  <si>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</si>
  <si>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</si>
  <si>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</si>
  <si>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</si>
  <si>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</si>
  <si>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</si>
  <si>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</si>
  <si>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</si>
  <si>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</si>
  <si>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</si>
  <si>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</si>
  <si>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</si>
  <si>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</si>
  <si>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</si>
  <si>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</si>
  <si>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</si>
  <si>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</si>
  <si>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</si>
  <si>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</si>
  <si>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</si>
  <si>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</si>
  <si>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</si>
  <si>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</si>
  <si>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</si>
  <si>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</si>
  <si>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</si>
  <si>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</si>
  <si>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</si>
  <si>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</si>
  <si>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</si>
  <si>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</si>
  <si>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</si>
  <si>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</si>
  <si>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</si>
  <si>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</si>
  <si>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</si>
  <si>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</si>
  <si>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</si>
  <si>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</si>
  <si>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</si>
  <si>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</si>
  <si>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</si>
  <si>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</si>
  <si>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</si>
  <si>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</si>
  <si>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</si>
  <si>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</si>
  <si>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</si>
  <si>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</si>
  <si>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</si>
  <si>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</si>
  <si>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</si>
  <si>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</si>
  <si>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</si>
  <si>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</si>
  <si>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</si>
  <si>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</si>
  <si>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</si>
  <si>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</si>
  <si>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</si>
  <si>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</si>
  <si>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</si>
  <si>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</si>
  <si>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</si>
  <si>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</si>
  <si>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</si>
  <si>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</si>
  <si>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</si>
  <si>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</si>
  <si>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</si>
  <si>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</si>
  <si>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</si>
  <si>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</si>
  <si>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</si>
  <si>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</si>
  <si>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</si>
  <si>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</si>
  <si>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</si>
  <si>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</si>
  <si>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</si>
  <si>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</si>
  <si>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</si>
  <si>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</si>
  <si>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</si>
  <si>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</si>
  <si>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</si>
  <si>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</si>
  <si>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</si>
  <si>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</si>
  <si>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</si>
  <si>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</si>
  <si>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</si>
  <si>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</si>
  <si>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</si>
  <si>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</si>
  <si>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</si>
  <si>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</si>
  <si>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</si>
  <si>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</si>
  <si>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</si>
  <si>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</si>
  <si>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</si>
  <si>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</si>
  <si>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</si>
  <si>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</si>
  <si>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</si>
  <si>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</si>
  <si>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</si>
  <si>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</si>
  <si>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</si>
  <si>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</si>
  <si>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</si>
  <si>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</si>
  <si>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</si>
  <si>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</si>
  <si>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</si>
  <si>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</si>
  <si>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</si>
  <si>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</si>
  <si>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</si>
  <si>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</si>
  <si>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</si>
  <si>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</si>
  <si>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</si>
  <si>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</si>
  <si>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</si>
  <si>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</si>
  <si>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</si>
  <si>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</si>
  <si>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</si>
  <si>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</si>
  <si>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</si>
  <si>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</si>
  <si>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</si>
  <si>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</si>
  <si>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</si>
  <si>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</si>
  <si>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</si>
  <si>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</si>
  <si>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</si>
  <si>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</si>
  <si>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</si>
  <si>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</si>
  <si>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</si>
  <si>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</si>
  <si>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</si>
  <si>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</si>
  <si>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</si>
  <si>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</si>
  <si>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</si>
  <si>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</si>
  <si>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</si>
  <si>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</si>
  <si>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</si>
  <si>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</si>
  <si>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</si>
  <si>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</si>
  <si>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</si>
  <si>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</si>
  <si>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</si>
  <si>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</si>
  <si>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</si>
  <si>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</si>
  <si>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</si>
  <si>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</si>
  <si>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</si>
  <si>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</si>
  <si>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</si>
  <si>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</si>
  <si>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</si>
  <si>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</si>
  <si>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</si>
  <si>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</si>
  <si>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</si>
  <si>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</si>
  <si>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</si>
  <si>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</si>
  <si>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</si>
  <si>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</si>
  <si>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</si>
  <si>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</si>
  <si>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</si>
  <si>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</si>
  <si>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</si>
  <si>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</si>
  <si>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</si>
  <si>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</si>
  <si>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</si>
  <si>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</si>
  <si>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</si>
  <si>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</si>
  <si>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</si>
  <si>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</si>
  <si>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</si>
  <si>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</si>
  <si>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</si>
  <si>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</si>
  <si>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</si>
  <si>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</si>
  <si>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</si>
  <si>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</si>
  <si>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</si>
  <si>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</si>
  <si>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</si>
  <si>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</si>
  <si>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</si>
  <si>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</si>
  <si>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</si>
  <si>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</si>
  <si>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</si>
  <si>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</si>
  <si>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</si>
  <si>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</si>
  <si>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</si>
  <si>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</si>
  <si>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</si>
  <si>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</si>
  <si>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</si>
  <si>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</si>
  <si>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</si>
  <si>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</si>
  <si>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</si>
  <si>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</si>
  <si>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</si>
  <si>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</si>
  <si>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</si>
  <si>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</si>
  <si>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</si>
  <si>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</si>
  <si>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</si>
  <si>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</si>
  <si>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</si>
  <si>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</si>
  <si>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</si>
  <si>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</si>
  <si>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</si>
  <si>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</si>
  <si>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</si>
  <si>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</si>
  <si>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</si>
  <si>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</si>
  <si>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</si>
  <si>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</si>
  <si>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</si>
  <si>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</si>
  <si>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</si>
  <si>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</si>
  <si>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</si>
  <si>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</si>
  <si>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</si>
  <si>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</si>
  <si>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</si>
  <si>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</si>
  <si>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</si>
  <si>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</si>
  <si>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</si>
  <si>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</si>
  <si>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</si>
  <si>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</si>
  <si>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</si>
  <si>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</si>
  <si>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</si>
  <si>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</si>
  <si>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</si>
  <si>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</si>
  <si>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</si>
  <si>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</si>
  <si>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</si>
  <si>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</si>
  <si>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</si>
  <si>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</si>
  <si>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</si>
  <si>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</si>
  <si>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</si>
  <si>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</si>
  <si>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</si>
  <si>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</si>
  <si>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</si>
  <si>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</si>
  <si>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</si>
  <si>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</si>
  <si>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</si>
  <si>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</si>
  <si>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</si>
  <si>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</si>
  <si>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</si>
  <si>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</si>
  <si>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</si>
  <si>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</si>
  <si>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</si>
  <si>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</si>
  <si>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</si>
  <si>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</si>
  <si>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</si>
  <si>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</si>
  <si>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</si>
  <si>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</si>
  <si>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</si>
  <si>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</si>
  <si>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</si>
  <si>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</si>
  <si>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</si>
  <si>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</si>
  <si>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</si>
  <si>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</si>
  <si>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</si>
  <si>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</si>
  <si>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</si>
  <si>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</si>
  <si>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</si>
  <si>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</si>
  <si>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</si>
  <si>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</si>
  <si>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</si>
  <si>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</si>
  <si>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</si>
  <si>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</si>
  <si>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</si>
  <si>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</si>
  <si>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</si>
  <si>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</si>
  <si>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</si>
  <si>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</si>
  <si>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</si>
  <si>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</si>
  <si>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</si>
  <si>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</si>
  <si>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</si>
  <si>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</si>
  <si>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</si>
  <si>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</si>
  <si>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</si>
  <si>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</si>
  <si>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</si>
  <si>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</si>
  <si>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</si>
  <si>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</si>
  <si>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</si>
  <si>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</si>
  <si>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</si>
  <si>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</si>
  <si>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</si>
  <si>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</si>
  <si>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</si>
  <si>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</si>
  <si>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</si>
  <si>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</si>
  <si>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</si>
  <si>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</si>
  <si>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</si>
  <si>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</si>
  <si>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</si>
  <si>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</si>
  <si>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</si>
  <si>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</si>
  <si>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</si>
  <si>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</si>
  <si>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</si>
  <si>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</si>
  <si>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</si>
  <si>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</si>
  <si>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</si>
  <si>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</si>
  <si>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</si>
  <si>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</si>
  <si>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</si>
  <si>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</si>
  <si>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</si>
  <si>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</si>
  <si>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</si>
  <si>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</si>
  <si>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</si>
  <si>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</si>
  <si>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</si>
  <si>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</si>
  <si>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</si>
  <si>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</si>
  <si>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</si>
  <si>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</si>
  <si>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</si>
  <si>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</si>
  <si>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</si>
  <si>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</si>
  <si>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</si>
  <si>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</si>
  <si>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</si>
  <si>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</si>
  <si>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</si>
  <si>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</si>
  <si>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</si>
  <si>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</si>
  <si>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</si>
  <si>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</si>
  <si>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</si>
  <si>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</si>
  <si>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</si>
  <si>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</si>
  <si>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</si>
  <si>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</si>
  <si>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</si>
  <si>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</si>
  <si>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</si>
  <si>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</si>
  <si>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</si>
  <si>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</si>
  <si>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</si>
  <si>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</si>
  <si>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</si>
  <si>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</si>
  <si>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</si>
  <si>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</si>
  <si>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</si>
  <si>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</si>
  <si>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</si>
  <si>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</si>
  <si>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</si>
  <si>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</si>
  <si>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</si>
  <si>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</si>
  <si>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</si>
  <si>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</si>
  <si>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</si>
  <si>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</si>
  <si>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</si>
  <si>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</si>
  <si>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</si>
  <si>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</si>
  <si>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</si>
  <si>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</si>
  <si>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</si>
  <si>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</si>
  <si>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</si>
  <si>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</si>
  <si>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</si>
  <si>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</si>
  <si>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</si>
  <si>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</si>
  <si>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</si>
  <si>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</si>
  <si>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</si>
  <si>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</si>
  <si>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</si>
  <si>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</si>
  <si>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</si>
  <si>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</si>
  <si>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</si>
  <si>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</si>
  <si>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</si>
  <si>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</si>
  <si>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</si>
  <si>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</si>
  <si>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</si>
  <si>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</si>
  <si>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</si>
  <si>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</si>
  <si>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</si>
  <si>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</si>
  <si>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</si>
  <si>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</si>
  <si>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</si>
  <si>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</si>
  <si>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</si>
  <si>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</si>
  <si>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</si>
  <si>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</si>
  <si>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</si>
  <si>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</si>
  <si>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</si>
  <si>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</si>
  <si>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</si>
  <si>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</si>
  <si>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</si>
  <si>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</si>
  <si>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</si>
  <si>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</si>
  <si>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</si>
  <si>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</si>
  <si>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</si>
  <si>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</si>
  <si>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</si>
  <si>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</si>
  <si>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</si>
  <si>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</si>
  <si>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</si>
  <si>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</si>
  <si>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</si>
  <si>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</si>
  <si>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</si>
  <si>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</si>
  <si>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</si>
  <si>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</si>
  <si>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</si>
  <si>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</si>
  <si>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</si>
  <si>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</si>
  <si>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</si>
  <si>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</si>
  <si>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</si>
  <si>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</si>
  <si>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</si>
  <si>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</si>
  <si>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</si>
  <si>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</si>
  <si>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</si>
  <si>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</si>
  <si>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</si>
  <si>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</si>
  <si>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</si>
  <si>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</si>
  <si>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</si>
  <si>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</si>
  <si>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</si>
  <si>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</si>
  <si>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</si>
  <si>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</si>
  <si>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</si>
  <si>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</si>
  <si>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</si>
  <si>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</si>
  <si>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</si>
  <si>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</si>
  <si>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</si>
  <si>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</si>
  <si>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</si>
  <si>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</si>
  <si>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</si>
  <si>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</si>
  <si>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</si>
  <si>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</si>
  <si>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</si>
  <si>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</si>
  <si>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</si>
  <si>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</si>
  <si>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</si>
  <si>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</si>
  <si>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</si>
  <si>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</si>
  <si>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</si>
  <si>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</si>
  <si>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</si>
  <si>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</si>
  <si>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</si>
  <si>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</si>
  <si>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</si>
  <si>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</si>
  <si>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</si>
  <si>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</si>
  <si>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</si>
  <si>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</si>
  <si>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</si>
  <si>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</si>
  <si>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</si>
  <si>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</si>
  <si>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</si>
  <si>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</si>
  <si>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</si>
  <si>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</si>
  <si>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</si>
  <si>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</si>
  <si>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</si>
  <si>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</si>
  <si>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</si>
  <si>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</si>
  <si>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</si>
  <si>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</si>
  <si>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</si>
  <si>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</si>
  <si>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</si>
  <si>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</si>
  <si>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</si>
  <si>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</si>
  <si>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</si>
  <si>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</si>
  <si>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</si>
  <si>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</si>
  <si>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</si>
  <si>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</si>
  <si>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</si>
  <si>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</si>
  <si>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</si>
  <si>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</si>
  <si>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</si>
  <si>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</si>
  <si>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</si>
  <si>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</si>
  <si>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</si>
  <si>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</si>
  <si>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</si>
  <si>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</si>
  <si>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</si>
  <si>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</si>
  <si>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</si>
  <si>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</si>
  <si>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</si>
  <si>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</si>
  <si>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</si>
  <si>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</si>
  <si>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</si>
  <si>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</si>
  <si>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</si>
  <si>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</si>
  <si>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</si>
  <si>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</si>
  <si>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</si>
  <si>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</si>
  <si>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</si>
  <si>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</si>
  <si>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</si>
  <si>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</si>
  <si>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</si>
  <si>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</si>
  <si>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</si>
  <si>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</si>
  <si>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</si>
  <si>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</si>
  <si>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</si>
  <si>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</si>
  <si>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</si>
  <si>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</si>
  <si>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</si>
  <si>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</si>
  <si>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</si>
  <si>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</si>
  <si>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</si>
  <si>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</si>
  <si>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</si>
  <si>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</si>
  <si>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</si>
  <si>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</si>
  <si>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</si>
  <si>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</si>
  <si>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</si>
  <si>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</si>
  <si>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</si>
  <si>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</si>
  <si>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</si>
  <si>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</si>
  <si>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</si>
  <si>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</si>
  <si>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</si>
  <si>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</si>
  <si>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</si>
  <si>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</si>
  <si>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</si>
  <si>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</si>
  <si>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</si>
  <si>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</si>
  <si>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</si>
  <si>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</si>
  <si>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</si>
  <si>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</si>
  <si>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</si>
  <si>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</si>
  <si>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</si>
  <si>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</si>
  <si>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</si>
  <si>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</si>
  <si>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</si>
  <si>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</si>
  <si>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</si>
  <si>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</si>
  <si>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</si>
  <si>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</si>
  <si>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</si>
  <si>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</si>
  <si>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</si>
  <si>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</si>
  <si>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</si>
  <si>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</si>
  <si>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</si>
  <si>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</si>
  <si>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</si>
  <si>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</si>
  <si>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</si>
  <si>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</si>
  <si>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</si>
  <si>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</si>
  <si>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</si>
  <si>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</si>
  <si>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</si>
  <si>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</si>
  <si>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</si>
  <si>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</si>
  <si>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</si>
  <si>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</si>
  <si>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</si>
  <si>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</si>
  <si>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</si>
  <si>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</si>
  <si>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</si>
  <si>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</si>
  <si>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</si>
  <si>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</si>
  <si>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</si>
  <si>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</si>
  <si>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</si>
  <si>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</si>
  <si>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</si>
  <si>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</si>
  <si>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</si>
  <si>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</si>
  <si>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</si>
  <si>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</si>
  <si>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</si>
  <si>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</si>
  <si>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</si>
  <si>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</si>
  <si>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</si>
  <si>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</si>
  <si>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</si>
  <si>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</si>
  <si>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</si>
  <si>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</si>
  <si>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</si>
  <si>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</si>
  <si>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</si>
  <si>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</si>
  <si>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</si>
  <si>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</si>
  <si>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</si>
  <si>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</si>
  <si>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</si>
  <si>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</si>
  <si>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</si>
  <si>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</si>
  <si>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</si>
  <si>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</si>
  <si>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</si>
  <si>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</si>
  <si>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</si>
  <si>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</si>
  <si>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</si>
  <si>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</si>
  <si>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</si>
  <si>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</si>
  <si>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</si>
  <si>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</si>
  <si>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</si>
  <si>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</si>
  <si>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</si>
  <si>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</si>
  <si>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</si>
  <si>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</si>
  <si>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</si>
  <si>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</si>
  <si>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</si>
  <si>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</si>
  <si>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</si>
  <si>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</si>
  <si>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</si>
  <si>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</si>
  <si>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</si>
  <si>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</si>
  <si>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</si>
  <si>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</si>
  <si>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</si>
  <si>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</si>
  <si>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</si>
  <si>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</si>
  <si>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</si>
  <si>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</si>
  <si>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</si>
  <si>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</si>
  <si>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</si>
  <si>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</si>
  <si>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</si>
  <si>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</si>
  <si>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</si>
  <si>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</si>
  <si>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</si>
  <si>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</si>
  <si>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</si>
  <si>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</si>
  <si>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</si>
  <si>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</si>
  <si>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</si>
  <si>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</si>
  <si>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</si>
  <si>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</si>
  <si>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</si>
  <si>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</si>
  <si>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</si>
  <si>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</si>
  <si>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</si>
  <si>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</si>
  <si>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</si>
  <si>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</si>
  <si>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</si>
  <si>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</si>
  <si>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</si>
  <si>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</si>
  <si>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</si>
  <si>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</si>
  <si>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</si>
  <si>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</si>
  <si>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</si>
  <si>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</si>
  <si>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</si>
  <si>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</si>
  <si>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</si>
  <si>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</si>
  <si>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</si>
  <si>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</si>
  <si>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</si>
  <si>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</si>
  <si>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</si>
  <si>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</si>
  <si>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</si>
  <si>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</si>
  <si>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</si>
  <si>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</si>
  <si>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</si>
  <si>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</si>
  <si>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</si>
  <si>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</si>
  <si>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</si>
  <si>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</si>
  <si>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</si>
  <si>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</si>
  <si>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</si>
  <si>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</si>
  <si>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</si>
  <si>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</si>
  <si>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</si>
  <si>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</si>
  <si>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</si>
  <si>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</si>
  <si>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</si>
  <si>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</si>
  <si>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</si>
  <si>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</si>
  <si>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</si>
  <si>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</si>
  <si>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</si>
  <si>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</si>
  <si>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</si>
  <si>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</si>
  <si>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</si>
  <si>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</si>
  <si>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</si>
  <si>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</si>
  <si>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</si>
  <si>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</si>
  <si>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</si>
  <si>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</si>
  <si>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</si>
  <si>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</si>
  <si>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</si>
  <si>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</si>
  <si>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</si>
  <si>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</si>
  <si>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</si>
  <si>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</si>
  <si>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</si>
  <si>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</si>
  <si>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</si>
  <si>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</si>
  <si>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</si>
  <si>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</si>
  <si>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</si>
  <si>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</si>
  <si>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</si>
  <si>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</si>
  <si>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</si>
  <si>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</si>
  <si>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</si>
  <si>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</si>
  <si>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</si>
  <si>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</si>
  <si>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</si>
  <si>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</si>
  <si>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</si>
  <si>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</si>
  <si>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</si>
  <si>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</si>
  <si>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</si>
  <si>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</si>
  <si>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</si>
  <si>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</si>
  <si>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</si>
  <si>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</si>
  <si>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</si>
  <si>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</si>
  <si>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</si>
  <si>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</si>
  <si>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</si>
  <si>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</si>
  <si>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</si>
  <si>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</si>
  <si>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</si>
  <si>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</si>
  <si>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</si>
  <si>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</si>
  <si>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</si>
  <si>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</si>
  <si>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</si>
  <si>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</si>
  <si>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</si>
  <si>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</si>
  <si>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</si>
  <si>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</si>
  <si>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</si>
  <si>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</si>
  <si>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</si>
  <si>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</si>
  <si>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</si>
  <si>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</si>
  <si>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</si>
  <si>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</si>
  <si>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</si>
  <si>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</si>
  <si>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</si>
  <si>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</si>
  <si>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</si>
  <si>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</si>
  <si>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</si>
  <si>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</si>
  <si>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</si>
  <si>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</si>
  <si>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</si>
  <si>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</si>
  <si>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</si>
  <si>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</si>
  <si>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</si>
  <si>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</si>
  <si>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</si>
  <si>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</si>
  <si>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</si>
  <si>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</si>
  <si>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</si>
  <si>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</si>
  <si>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</si>
  <si>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</si>
  <si>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</si>
  <si>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</si>
  <si>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</si>
  <si>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</si>
  <si>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</si>
  <si>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</si>
  <si>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</si>
  <si>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</si>
  <si>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</si>
  <si>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</si>
  <si>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</si>
  <si>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</si>
  <si>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</si>
  <si>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</si>
  <si>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</si>
  <si>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</si>
  <si>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</si>
  <si>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</si>
  <si>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</si>
  <si>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</si>
  <si>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</si>
  <si>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</si>
  <si>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</si>
  <si>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</si>
  <si>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</si>
  <si>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</si>
  <si>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</si>
  <si>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</si>
  <si>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</si>
  <si>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</si>
  <si>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</si>
  <si>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</si>
  <si>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</si>
  <si>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</si>
  <si>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</si>
  <si>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</si>
  <si>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</si>
  <si>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</si>
  <si>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</si>
  <si>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</si>
  <si>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</si>
  <si>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</si>
  <si>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</si>
  <si>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</si>
  <si>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</si>
  <si>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</si>
  <si>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</si>
  <si>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</si>
  <si>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</si>
  <si>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</si>
  <si>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</si>
  <si>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</si>
  <si>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</si>
  <si>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</si>
  <si>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</si>
  <si>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</si>
  <si>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</si>
  <si>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</si>
  <si>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</si>
  <si>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</si>
  <si>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</si>
  <si>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</si>
  <si>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</si>
  <si>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</si>
  <si>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</si>
  <si>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</si>
  <si>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</si>
  <si>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</si>
  <si>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</si>
  <si>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</si>
  <si>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</si>
  <si>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</si>
  <si>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</si>
  <si>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</si>
  <si>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</si>
  <si>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</si>
  <si>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</si>
  <si>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</si>
  <si>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</si>
  <si>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</si>
  <si>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</si>
  <si>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</si>
  <si>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</si>
  <si>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</si>
  <si>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</si>
  <si>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</si>
  <si>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</si>
  <si>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</si>
  <si>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</si>
  <si>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</si>
  <si>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</si>
  <si>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</si>
  <si>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</si>
  <si>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</si>
  <si>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</si>
  <si>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</si>
  <si>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</si>
  <si>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</si>
  <si>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</si>
  <si>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</si>
  <si>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</si>
  <si>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</si>
  <si>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</si>
  <si>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</si>
  <si>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</si>
  <si>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</si>
  <si>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</si>
  <si>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</si>
  <si>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</si>
  <si>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</si>
  <si>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</si>
  <si>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</si>
  <si>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</si>
  <si>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</si>
  <si>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</si>
  <si>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</si>
  <si>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</si>
  <si>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</si>
  <si>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</si>
  <si>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</si>
  <si>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</si>
  <si>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</si>
  <si>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</si>
  <si>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</si>
  <si>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</si>
  <si>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</si>
  <si>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</si>
  <si>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</si>
  <si>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</si>
  <si>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</si>
  <si>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</si>
  <si>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</si>
  <si>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</si>
  <si>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</si>
  <si>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</si>
  <si>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</si>
  <si>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</si>
  <si>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</si>
  <si>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</si>
  <si>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</si>
  <si>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</si>
  <si>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</si>
  <si>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</si>
  <si>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</si>
  <si>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</si>
  <si>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</si>
  <si>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</si>
  <si>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</si>
  <si>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</si>
  <si>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</si>
  <si>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</si>
  <si>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</si>
  <si>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</si>
  <si>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</si>
  <si>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</si>
  <si>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</si>
  <si>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</si>
  <si>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</si>
  <si>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</si>
  <si>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</si>
  <si>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</si>
  <si>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</si>
  <si>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</si>
  <si>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</si>
  <si>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</si>
  <si>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</si>
  <si>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</si>
  <si>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</si>
  <si>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</si>
  <si>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</si>
  <si>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</si>
  <si>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</si>
  <si>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</si>
  <si>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</si>
  <si>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</si>
  <si>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</si>
  <si>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</si>
  <si>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</si>
  <si>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</si>
  <si>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</si>
  <si>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</si>
  <si>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</si>
  <si>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</si>
  <si>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</si>
  <si>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</si>
  <si>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</si>
  <si>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</si>
  <si>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</si>
  <si>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</si>
  <si>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</si>
  <si>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</si>
  <si>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</si>
  <si>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</si>
  <si>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</si>
  <si>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</si>
  <si>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</si>
  <si>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</si>
  <si>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</si>
  <si>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</si>
  <si>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</si>
  <si>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</si>
  <si>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</si>
  <si>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</si>
  <si>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</si>
  <si>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</si>
  <si>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</si>
  <si>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</si>
  <si>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</si>
  <si>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</si>
  <si>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</si>
  <si>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</si>
  <si>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</si>
  <si>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</si>
  <si>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</si>
  <si>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</si>
  <si>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</si>
  <si>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</si>
  <si>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</si>
  <si>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</si>
  <si>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</si>
  <si>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</si>
  <si>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</si>
  <si>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</si>
  <si>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</si>
  <si>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</si>
  <si>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</si>
  <si>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</si>
  <si>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</si>
  <si>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</si>
  <si>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</si>
  <si>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</si>
  <si>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</si>
  <si>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</si>
  <si>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</si>
  <si>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</si>
  <si>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</si>
  <si>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</si>
  <si>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</si>
  <si>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</si>
  <si>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</si>
  <si>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</si>
  <si>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</si>
  <si>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</si>
  <si>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</si>
  <si>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</si>
  <si>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</si>
  <si>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</si>
  <si>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</si>
  <si>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</si>
  <si>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</si>
  <si>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</si>
  <si>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</si>
  <si>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</si>
  <si>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</si>
  <si>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</si>
  <si>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</si>
  <si>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</si>
  <si>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</si>
  <si>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</si>
  <si>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</si>
  <si>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</si>
  <si>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</si>
  <si>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</si>
  <si>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</si>
  <si>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</si>
  <si>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</si>
  <si>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</si>
  <si>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</si>
  <si>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</si>
  <si>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</si>
  <si>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</si>
  <si>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</si>
  <si>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</si>
  <si>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</si>
  <si>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</si>
  <si>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</si>
  <si>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</si>
  <si>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</si>
  <si>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</si>
  <si>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</si>
  <si>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</si>
  <si>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</si>
  <si>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</si>
  <si>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</si>
  <si>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</si>
  <si>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</si>
  <si>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</si>
  <si>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</si>
  <si>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</si>
  <si>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</si>
  <si>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</si>
  <si>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</si>
  <si>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</si>
  <si>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</si>
  <si>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</si>
  <si>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</si>
  <si>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</si>
  <si>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</si>
  <si>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</si>
  <si>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</si>
  <si>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</si>
  <si>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</si>
  <si>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</si>
  <si>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</si>
  <si>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</si>
  <si>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</si>
  <si>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</si>
  <si>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</si>
  <si>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</si>
  <si>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</si>
  <si>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</si>
  <si>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</si>
  <si>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</si>
  <si>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</si>
  <si>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</si>
  <si>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</si>
  <si>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</si>
  <si>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</si>
  <si>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</si>
  <si>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</si>
  <si>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</si>
  <si>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</si>
  <si>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</si>
  <si>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</si>
  <si>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</si>
  <si>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</si>
  <si>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</si>
  <si>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</si>
  <si>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</si>
  <si>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</si>
  <si>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</si>
  <si>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</si>
  <si>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</si>
  <si>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</si>
  <si>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</si>
  <si>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</si>
  <si>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</si>
  <si>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</si>
  <si>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</si>
  <si>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</si>
  <si>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</si>
  <si>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</si>
  <si>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</si>
  <si>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</si>
  <si>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</si>
  <si>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</si>
  <si>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</si>
  <si>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</si>
  <si>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</si>
  <si>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</si>
  <si>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</si>
  <si>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</si>
  <si>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</si>
  <si>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</si>
  <si>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</si>
  <si>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</si>
  <si>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</si>
  <si>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</si>
  <si>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</si>
  <si>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</si>
  <si>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</si>
  <si>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</si>
  <si>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</si>
  <si>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</si>
  <si>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</si>
  <si>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</si>
  <si>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</si>
  <si>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</si>
  <si>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</si>
  <si>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</si>
  <si>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</si>
  <si>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</si>
  <si>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</si>
  <si>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</si>
  <si>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</si>
  <si>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</si>
  <si>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</si>
  <si>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</si>
  <si>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</si>
  <si>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</si>
  <si>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</si>
  <si>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</si>
  <si>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</si>
  <si>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</si>
  <si>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</si>
  <si>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</si>
  <si>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</si>
  <si>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</si>
  <si>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</si>
  <si>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</si>
  <si>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</si>
  <si>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</si>
  <si>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</si>
  <si>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</si>
  <si>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</si>
  <si>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</si>
  <si>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</si>
  <si>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</si>
  <si>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</si>
  <si>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</si>
  <si>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</si>
  <si>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</si>
  <si>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</si>
  <si>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</si>
  <si>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</si>
  <si>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</si>
  <si>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</si>
  <si>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</si>
  <si>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</si>
  <si>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</si>
  <si>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</si>
  <si>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</si>
  <si>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</si>
  <si>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</si>
  <si>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</si>
  <si>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</si>
  <si>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</si>
  <si>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</si>
  <si>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</si>
  <si>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</si>
  <si>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</si>
  <si>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</si>
  <si>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</si>
  <si>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</si>
  <si>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</si>
  <si>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</si>
  <si>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</si>
  <si>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</si>
  <si>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</si>
  <si>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</si>
  <si>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</si>
  <si>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</si>
  <si>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</si>
  <si>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</si>
  <si>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</si>
  <si>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</si>
  <si>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</si>
  <si>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</si>
  <si>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</si>
  <si>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</si>
  <si>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</si>
  <si>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</si>
  <si>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</si>
  <si>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</si>
  <si>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</si>
  <si>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</si>
  <si>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</si>
  <si>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</si>
  <si>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</si>
  <si>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</si>
  <si>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</si>
  <si>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</si>
  <si>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</si>
  <si>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</si>
  <si>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</si>
  <si>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</si>
  <si>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</si>
  <si>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</si>
  <si>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</si>
  <si>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</si>
  <si>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</si>
  <si>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</si>
  <si>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</si>
  <si>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</si>
  <si>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</si>
  <si>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</si>
  <si>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</si>
  <si>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</si>
  <si>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</si>
  <si>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</si>
  <si>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</si>
  <si>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</si>
  <si>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</si>
  <si>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</si>
  <si>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</si>
  <si>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</si>
  <si>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</si>
  <si>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</si>
  <si>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</si>
  <si>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</si>
  <si>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</si>
  <si>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</si>
  <si>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</si>
  <si>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</si>
  <si>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</si>
  <si>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</si>
  <si>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</si>
  <si>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</si>
  <si>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</si>
  <si>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</si>
  <si>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</si>
  <si>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</si>
  <si>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</si>
  <si>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</si>
  <si>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</si>
  <si>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</si>
  <si>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</si>
  <si>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</si>
  <si>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</si>
  <si>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</si>
  <si>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</si>
  <si>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</si>
  <si>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</si>
  <si>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</si>
  <si>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</si>
  <si>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</si>
  <si>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</si>
  <si>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</si>
  <si>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</si>
  <si>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</si>
  <si>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</si>
  <si>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</si>
  <si>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</si>
  <si>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</si>
  <si>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</si>
  <si>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</si>
  <si>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</si>
  <si>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</si>
  <si>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</si>
  <si>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</si>
  <si>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</si>
  <si>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</si>
  <si>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</si>
  <si>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</si>
  <si>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</si>
  <si>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</si>
  <si>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</si>
  <si>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</si>
  <si>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</si>
  <si>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</si>
  <si>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</si>
  <si>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</si>
  <si>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</si>
  <si>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</si>
  <si>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</si>
  <si>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</si>
  <si>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</si>
  <si>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</si>
  <si>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</si>
  <si>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</si>
  <si>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</si>
  <si>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</si>
  <si>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</si>
  <si>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</si>
  <si>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</si>
  <si>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</si>
  <si>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</si>
  <si>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</si>
  <si>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</si>
  <si>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</si>
  <si>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</si>
  <si>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</si>
  <si>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</si>
  <si>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</si>
  <si>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</si>
  <si>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</si>
  <si>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</si>
  <si>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</si>
  <si>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</si>
  <si>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</si>
  <si>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</si>
  <si>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</si>
  <si>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</si>
  <si>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</si>
  <si>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</si>
  <si>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</si>
  <si>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</si>
  <si>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</si>
  <si>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</si>
  <si>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</si>
  <si>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</si>
  <si>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</si>
  <si>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</si>
  <si>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</si>
  <si>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</si>
  <si>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</si>
  <si>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</si>
  <si>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</si>
  <si>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</si>
  <si>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</si>
  <si>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</si>
  <si>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</si>
  <si>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</si>
  <si>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</si>
  <si>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</si>
  <si>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</si>
  <si>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</si>
  <si>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</si>
  <si>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</si>
  <si>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</si>
  <si>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</si>
  <si>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</si>
  <si>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</si>
  <si>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</si>
  <si>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</si>
  <si>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</si>
  <si>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</si>
  <si>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</si>
  <si>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</si>
  <si>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</si>
  <si>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</si>
  <si>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</si>
  <si>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</si>
  <si>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</si>
  <si>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</si>
  <si>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</si>
  <si>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</si>
  <si>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</si>
  <si>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</si>
  <si>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</si>
  <si>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</si>
  <si>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</si>
  <si>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</si>
  <si>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</si>
  <si>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</si>
  <si>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</si>
  <si>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</si>
  <si>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</si>
  <si>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</si>
  <si>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</si>
  <si>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</si>
  <si>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</si>
  <si>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</si>
  <si>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</si>
  <si>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</si>
  <si>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</si>
  <si>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</si>
  <si>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</si>
  <si>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</si>
  <si>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</si>
  <si>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</si>
  <si>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</si>
  <si>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</si>
  <si>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</si>
  <si>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</si>
  <si>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</si>
  <si>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</si>
  <si>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</si>
  <si>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</si>
  <si>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</si>
  <si>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</si>
  <si>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</si>
  <si>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</si>
  <si>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</si>
  <si>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</si>
  <si>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</si>
  <si>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</si>
  <si>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</si>
  <si>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</si>
  <si>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</si>
  <si>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</si>
  <si>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</si>
  <si>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</si>
  <si>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</si>
  <si>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</si>
  <si>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</si>
  <si>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</si>
  <si>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</si>
  <si>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</si>
  <si>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</si>
  <si>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</si>
  <si>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</si>
  <si>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</si>
  <si>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</si>
  <si>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</si>
  <si>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</si>
  <si>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</si>
  <si>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</si>
  <si>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</si>
  <si>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</si>
  <si>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</si>
  <si>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</si>
  <si>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</si>
  <si>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</si>
  <si>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</si>
  <si>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</si>
  <si>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</si>
  <si>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</si>
  <si>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</si>
  <si>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</si>
  <si>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</si>
  <si>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</si>
  <si>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</si>
  <si>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</si>
  <si>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</si>
  <si>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</si>
  <si>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</si>
  <si>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</si>
  <si>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</si>
  <si>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</si>
  <si>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</si>
  <si>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</si>
  <si>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</si>
  <si>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</si>
  <si>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</si>
  <si>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</si>
  <si>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</si>
  <si>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</si>
  <si>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</si>
  <si>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</si>
  <si>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</si>
  <si>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</si>
  <si>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</si>
  <si>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</si>
  <si>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</si>
  <si>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</si>
  <si>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</si>
  <si>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</si>
  <si>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</si>
  <si>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</si>
  <si>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</si>
  <si>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</si>
  <si>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</si>
  <si>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</si>
  <si>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</si>
  <si>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</si>
  <si>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</si>
  <si>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</si>
  <si>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</si>
  <si>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</si>
  <si>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</si>
  <si>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</si>
  <si>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</si>
  <si>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</si>
  <si>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</si>
  <si>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</si>
  <si>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</si>
  <si>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</si>
  <si>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</si>
  <si>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</si>
  <si>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</si>
  <si>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</si>
  <si>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</si>
  <si>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</si>
  <si>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</si>
  <si>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</si>
  <si>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</si>
  <si>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</si>
  <si>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</si>
  <si>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</si>
  <si>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</si>
  <si>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</si>
  <si>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</si>
  <si>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</si>
  <si>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</si>
  <si>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</si>
  <si>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</si>
  <si>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</si>
  <si>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</si>
  <si>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</si>
  <si>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</si>
  <si>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</si>
  <si>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</si>
  <si>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</si>
  <si>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</si>
  <si>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</si>
  <si>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</si>
  <si>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</si>
  <si>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</si>
  <si>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</si>
  <si>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</si>
  <si>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</si>
  <si>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</si>
  <si>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</si>
  <si>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</si>
  <si>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</si>
  <si>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</si>
  <si>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</si>
  <si>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</si>
  <si>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</si>
  <si>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</si>
  <si>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</si>
  <si>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</si>
  <si>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</si>
  <si>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</si>
  <si>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</si>
  <si>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</si>
  <si>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</si>
  <si>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</si>
  <si>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</si>
  <si>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</si>
  <si>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</si>
  <si>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</si>
  <si>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</si>
  <si>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</si>
  <si>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</si>
  <si>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</si>
  <si>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</si>
  <si>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</si>
  <si>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</si>
  <si>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</si>
  <si>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</si>
  <si>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</si>
  <si>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</si>
  <si>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</si>
  <si>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</si>
  <si>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</si>
  <si>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</si>
  <si>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</si>
  <si>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</si>
  <si>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</si>
  <si>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</si>
  <si>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</si>
  <si>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</si>
  <si>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</si>
  <si>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</si>
  <si>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</si>
  <si>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</si>
  <si>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</si>
  <si>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</si>
  <si>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</si>
  <si>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</si>
  <si>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</si>
  <si>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</si>
  <si>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</si>
  <si>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</si>
  <si>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</si>
  <si>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</si>
  <si>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</si>
  <si>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</si>
  <si>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</si>
  <si>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</si>
  <si>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</si>
  <si>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</si>
  <si>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</si>
  <si>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</si>
  <si>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</si>
  <si>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</si>
  <si>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</si>
  <si>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</si>
  <si>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</si>
  <si>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</si>
  <si>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</si>
  <si>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</si>
  <si>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</si>
  <si>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</si>
  <si>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</si>
  <si>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</si>
  <si>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</si>
  <si>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</si>
  <si>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</si>
  <si>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</si>
  <si>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</si>
  <si>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</si>
  <si>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</si>
  <si>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</si>
  <si>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</si>
  <si>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</si>
  <si>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</si>
  <si>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</si>
  <si>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</si>
  <si>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</si>
  <si>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</si>
  <si>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</si>
  <si>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</si>
  <si>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</si>
  <si>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</si>
  <si>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</si>
  <si>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</si>
  <si>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</si>
  <si>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</si>
  <si>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</si>
  <si>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</si>
  <si>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</si>
  <si>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</si>
  <si>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</si>
  <si>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</si>
  <si>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</si>
  <si>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</si>
  <si>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</si>
  <si>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</si>
  <si>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</si>
  <si>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</si>
  <si>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</si>
  <si>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</si>
  <si>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</si>
  <si>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</si>
  <si>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</si>
  <si>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</si>
  <si>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</si>
  <si>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</si>
  <si>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</si>
  <si>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</si>
  <si>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</si>
  <si>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</si>
  <si>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</si>
  <si>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</si>
  <si>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</si>
  <si>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</si>
  <si>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</si>
  <si>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</si>
  <si>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</si>
  <si>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</si>
  <si>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</si>
  <si>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</si>
  <si>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</si>
  <si>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</si>
  <si>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</si>
  <si>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</si>
  <si>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</si>
  <si>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</si>
  <si>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</si>
  <si>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</si>
  <si>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</si>
  <si>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</si>
  <si>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</si>
  <si>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</si>
  <si>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</si>
  <si>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</si>
  <si>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</si>
  <si>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</si>
  <si>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</si>
  <si>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</si>
  <si>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</si>
  <si>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</si>
  <si>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</si>
  <si>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</si>
  <si>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</si>
  <si>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</si>
  <si>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</si>
  <si>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</si>
  <si>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</si>
  <si>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</si>
  <si>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</si>
  <si>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</si>
  <si>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</si>
  <si>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</si>
  <si>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</si>
  <si>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</si>
  <si>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</si>
  <si>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</si>
  <si>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</si>
  <si>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</si>
  <si>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</si>
  <si>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</si>
  <si>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</si>
  <si>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</si>
  <si>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</si>
  <si>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</si>
  <si>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</si>
  <si>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</si>
  <si>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</si>
  <si>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</si>
  <si>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</si>
  <si>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</si>
  <si>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</si>
  <si>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</si>
  <si>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</si>
  <si>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</si>
  <si>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</si>
  <si>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</si>
  <si>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</si>
  <si>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</si>
  <si>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</si>
  <si>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</si>
  <si>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</si>
  <si>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</si>
  <si>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</si>
  <si>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</si>
  <si>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</si>
  <si>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</si>
  <si>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</si>
  <si>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</si>
  <si>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</si>
  <si>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</si>
  <si>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</si>
  <si>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</si>
  <si>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</si>
  <si>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</si>
  <si>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</si>
  <si>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</si>
  <si>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</si>
  <si>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</si>
  <si>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</si>
  <si>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</si>
  <si>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</si>
  <si>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</si>
  <si>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</si>
  <si>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</si>
  <si>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</si>
  <si>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</si>
  <si>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</si>
  <si>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</si>
  <si>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</si>
  <si>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</si>
  <si>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</si>
  <si>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</si>
  <si>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</si>
  <si>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</si>
  <si>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</si>
  <si>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</si>
  <si>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</si>
  <si>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</si>
  <si>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</si>
  <si>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</si>
  <si>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</si>
  <si>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</si>
  <si>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</si>
  <si>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</si>
  <si>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</si>
  <si>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</si>
  <si>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</si>
  <si>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</si>
  <si>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</si>
  <si>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</si>
  <si>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</si>
  <si>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</si>
  <si>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</si>
  <si>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</si>
  <si>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</si>
  <si>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</si>
  <si>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</si>
  <si>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</si>
  <si>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</si>
  <si>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</si>
  <si>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</si>
  <si>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</si>
  <si>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</si>
  <si>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</si>
  <si>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</si>
  <si>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</si>
  <si>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</si>
  <si>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</si>
  <si>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</si>
  <si>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</si>
  <si>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</si>
  <si>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</si>
  <si>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</si>
  <si>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</si>
  <si>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</si>
  <si>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</si>
  <si>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</si>
  <si>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</si>
  <si>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</si>
  <si>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</si>
  <si>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</si>
  <si>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</si>
  <si>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</si>
  <si>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</si>
  <si>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</si>
  <si>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</si>
  <si>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</si>
  <si>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</si>
  <si>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</si>
  <si>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</si>
  <si>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</si>
  <si>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</si>
  <si>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</si>
  <si>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</si>
  <si>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</si>
  <si>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</si>
  <si>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</si>
  <si>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</si>
  <si>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</si>
  <si>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</si>
  <si>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</si>
  <si>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</si>
  <si>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</si>
  <si>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</si>
  <si>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</si>
  <si>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</si>
  <si>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</si>
  <si>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</si>
  <si>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</si>
  <si>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</si>
  <si>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</si>
  <si>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</si>
  <si>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</si>
  <si>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</si>
  <si>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</si>
  <si>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</si>
  <si>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</si>
  <si>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</si>
  <si>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</si>
  <si>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</si>
  <si>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</si>
  <si>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</si>
  <si>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</si>
  <si>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</si>
  <si>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</si>
  <si>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</si>
  <si>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</si>
  <si>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</si>
  <si>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</si>
  <si>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</si>
  <si>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</si>
  <si>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</si>
  <si>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</si>
  <si>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</si>
  <si>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</si>
  <si>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</si>
  <si>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</si>
  <si>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</si>
  <si>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</si>
  <si>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</si>
  <si>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</si>
  <si>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</si>
  <si>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</si>
  <si>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</si>
  <si>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</si>
  <si>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</si>
  <si>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</si>
  <si>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</si>
  <si>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</si>
  <si>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</si>
  <si>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</si>
  <si>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</si>
  <si>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</si>
  <si>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</si>
  <si>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</si>
  <si>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</si>
  <si>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</si>
  <si>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</si>
  <si>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</si>
  <si>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</si>
  <si>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</si>
  <si>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</si>
  <si>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</si>
  <si>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</si>
  <si>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</si>
  <si>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</si>
  <si>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</si>
  <si>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</si>
  <si>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</si>
  <si>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</si>
  <si>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</si>
  <si>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</si>
  <si>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</si>
  <si>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</si>
  <si>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</si>
  <si>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</si>
  <si>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</si>
  <si>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</si>
  <si>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</si>
  <si>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</si>
  <si>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</si>
  <si>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</si>
  <si>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</si>
  <si>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</si>
  <si>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</si>
  <si>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</si>
  <si>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</si>
  <si>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</si>
  <si>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</si>
  <si>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</si>
  <si>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</si>
  <si>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</si>
  <si>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</si>
  <si>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</si>
  <si>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</si>
  <si>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</si>
  <si>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</si>
  <si>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</si>
  <si>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</si>
  <si>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</si>
  <si>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</si>
  <si>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</si>
  <si>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</si>
  <si>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</si>
  <si>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</si>
  <si>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</si>
  <si>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</si>
  <si>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</si>
  <si>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</si>
  <si>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</si>
  <si>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</si>
  <si>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</si>
  <si>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</si>
  <si>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</si>
  <si>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</si>
  <si>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</si>
  <si>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</si>
  <si>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</si>
  <si>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</si>
  <si>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</si>
  <si>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</si>
  <si>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</si>
  <si>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</si>
  <si>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</si>
  <si>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</si>
  <si>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</si>
  <si>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</si>
  <si>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</si>
  <si>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</si>
  <si>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</si>
  <si>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</si>
  <si>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</si>
  <si>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</si>
  <si>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</si>
  <si>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</si>
  <si>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</si>
  <si>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</si>
  <si>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</si>
  <si>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</si>
  <si>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</si>
  <si>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</si>
  <si>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</si>
  <si>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</si>
  <si>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</si>
  <si>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</si>
  <si>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</si>
  <si>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</si>
  <si>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</si>
  <si>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</si>
  <si>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</si>
  <si>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</si>
  <si>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</si>
  <si>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</si>
  <si>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</si>
  <si>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</si>
  <si>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</si>
  <si>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</si>
  <si>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</si>
  <si>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</si>
  <si>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</si>
  <si>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</si>
  <si>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</si>
  <si>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</si>
  <si>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</si>
  <si>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</si>
  <si>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</si>
  <si>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</si>
  <si>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</si>
  <si>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</si>
  <si>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</si>
  <si>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</si>
  <si>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</si>
  <si>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</si>
  <si>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</si>
  <si>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</si>
  <si>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</si>
  <si>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</si>
  <si>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</si>
  <si>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</si>
  <si>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</si>
  <si>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</si>
  <si>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</si>
  <si>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</si>
  <si>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</si>
  <si>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</si>
  <si>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</si>
  <si>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</si>
  <si>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</si>
  <si>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</si>
  <si>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</si>
  <si>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</si>
  <si>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</si>
  <si>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</si>
  <si>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</si>
  <si>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</si>
  <si>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</si>
  <si>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</si>
  <si>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</si>
  <si>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</si>
  <si>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</si>
  <si>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</si>
  <si>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</si>
  <si>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</si>
  <si>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</si>
  <si>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</si>
  <si>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</si>
  <si>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</si>
  <si>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</si>
  <si>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</si>
  <si>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</si>
  <si>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</si>
  <si>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</si>
  <si>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</si>
  <si>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</si>
  <si>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</si>
  <si>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</si>
  <si>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</si>
  <si>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</si>
  <si>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</si>
  <si>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</si>
  <si>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</si>
  <si>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</si>
  <si>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</si>
  <si>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</si>
  <si>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</si>
  <si>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</si>
  <si>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</si>
  <si>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</si>
  <si>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</si>
  <si>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</si>
  <si>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</si>
  <si>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</si>
  <si>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</si>
  <si>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</si>
  <si>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</si>
  <si>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</si>
  <si>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</si>
  <si>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</si>
  <si>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</si>
  <si>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</si>
  <si>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</si>
  <si>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</si>
  <si>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</si>
  <si>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</si>
  <si>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</si>
  <si>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</si>
  <si>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</si>
  <si>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</si>
  <si>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</si>
  <si>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</si>
  <si>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</si>
  <si>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</si>
  <si>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</si>
  <si>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</si>
  <si>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</si>
  <si>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</si>
  <si>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</si>
  <si>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</si>
  <si>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</si>
  <si>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</si>
  <si>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</si>
  <si>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</si>
  <si>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</si>
  <si>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</si>
  <si>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</si>
  <si>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</si>
  <si>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</si>
  <si>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</si>
  <si>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</si>
  <si>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</si>
  <si>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</si>
  <si>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</si>
  <si>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</si>
  <si>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</si>
  <si>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</si>
  <si>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</si>
  <si>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</si>
  <si>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</si>
  <si>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</si>
  <si>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</si>
  <si>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</si>
  <si>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</si>
  <si>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</si>
  <si>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</si>
  <si>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</si>
  <si>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</si>
  <si>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</si>
  <si>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</si>
  <si>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</si>
  <si>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</si>
  <si>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</si>
  <si>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</si>
  <si>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</si>
  <si>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</si>
  <si>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</si>
  <si>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</si>
  <si>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</si>
  <si>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</si>
  <si>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</si>
  <si>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</si>
  <si>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</si>
  <si>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</si>
  <si>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</si>
  <si>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</si>
  <si>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</si>
  <si>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</si>
  <si>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</si>
  <si>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</si>
  <si>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</si>
  <si>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</si>
  <si>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</si>
  <si>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</si>
  <si>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</si>
  <si>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</si>
  <si>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</si>
  <si>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</si>
  <si>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</si>
  <si>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</si>
  <si>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</si>
  <si>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</si>
  <si>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</si>
  <si>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</si>
  <si>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</si>
  <si>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</si>
  <si>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</si>
  <si>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</si>
  <si>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</si>
  <si>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</si>
  <si>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</si>
  <si>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</si>
  <si>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</si>
  <si>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</si>
  <si>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</si>
  <si>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</si>
  <si>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</si>
  <si>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</si>
  <si>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</si>
  <si>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</si>
  <si>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</si>
  <si>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</si>
  <si>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</si>
  <si>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</si>
  <si>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</si>
  <si>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</si>
  <si>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</si>
  <si>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</si>
  <si>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</si>
  <si>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</si>
  <si>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</si>
  <si>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</si>
  <si>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</si>
  <si>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</si>
  <si>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</si>
  <si>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</si>
  <si>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</si>
  <si>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</si>
  <si>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</si>
  <si>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</si>
  <si>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</si>
  <si>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</si>
  <si>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</si>
  <si>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</si>
  <si>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</si>
  <si>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</si>
  <si>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</si>
  <si>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</si>
  <si>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</si>
  <si>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</si>
  <si>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</si>
  <si>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</si>
  <si>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</si>
  <si>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</si>
  <si>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</si>
  <si>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</si>
  <si>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</si>
  <si>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</si>
  <si>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</si>
  <si>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</si>
  <si>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</si>
  <si>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</si>
  <si>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</si>
  <si>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</si>
  <si>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</si>
  <si>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</si>
  <si>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</si>
  <si>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</si>
  <si>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</si>
  <si>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</si>
  <si>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</si>
  <si>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</si>
  <si>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</si>
  <si>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</si>
  <si>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</si>
  <si>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</si>
  <si>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</si>
  <si>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</si>
  <si>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</si>
  <si>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</si>
  <si>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</si>
  <si>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</si>
  <si>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</si>
  <si>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</si>
  <si>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</si>
  <si>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</si>
  <si>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</si>
  <si>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</si>
  <si>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</si>
  <si>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</si>
  <si>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</si>
  <si>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</si>
  <si>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</si>
  <si>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</si>
  <si>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</si>
  <si>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</si>
  <si>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</si>
  <si>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</si>
  <si>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</si>
  <si>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</si>
  <si>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</si>
  <si>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</si>
  <si>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</si>
  <si>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</si>
  <si>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</si>
  <si>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</si>
  <si>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</si>
  <si>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</si>
  <si>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</si>
  <si>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</si>
  <si>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</si>
  <si>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</si>
  <si>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</si>
  <si>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</si>
  <si>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</si>
  <si>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</si>
  <si>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</si>
  <si>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</si>
  <si>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</si>
  <si>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</si>
  <si>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</si>
  <si>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</si>
  <si>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</si>
  <si>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</si>
  <si>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</si>
  <si>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</si>
  <si>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</si>
  <si>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</si>
  <si>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</si>
  <si>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</si>
  <si>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</si>
  <si>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</si>
  <si>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</si>
  <si>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</si>
  <si>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</si>
  <si>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</si>
  <si>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</si>
  <si>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</si>
  <si>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</si>
  <si>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</si>
  <si>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</si>
  <si>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</si>
  <si>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</si>
  <si>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</si>
  <si>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</si>
  <si>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</si>
  <si>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</si>
  <si>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</si>
  <si>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</si>
  <si>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</si>
  <si>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</si>
  <si>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</si>
  <si>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</si>
  <si>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</si>
  <si>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</si>
  <si>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</si>
  <si>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</si>
  <si>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</si>
  <si>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</si>
  <si>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</si>
  <si>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</si>
  <si>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</si>
  <si>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</si>
  <si>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</si>
  <si>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</si>
  <si>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</si>
  <si>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</si>
  <si>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</si>
  <si>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</si>
  <si>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</si>
  <si>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</si>
  <si>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</si>
  <si>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</si>
  <si>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</si>
  <si>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</si>
  <si>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</si>
  <si>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</si>
  <si>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</si>
  <si>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</si>
  <si>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</si>
  <si>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</si>
  <si>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</si>
  <si>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</si>
  <si>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</si>
  <si>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</si>
  <si>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</si>
  <si>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</si>
  <si>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</si>
  <si>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</si>
  <si>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</si>
  <si>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</si>
  <si>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</si>
  <si>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</si>
  <si>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</si>
  <si>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</si>
  <si>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</si>
  <si>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</si>
  <si>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</si>
  <si>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</si>
  <si>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</si>
  <si>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</si>
  <si>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</si>
  <si>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</si>
  <si>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</si>
  <si>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</si>
  <si>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</si>
  <si>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</si>
  <si>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</si>
  <si>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</si>
  <si>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</si>
  <si>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</si>
  <si>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</si>
  <si>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</si>
  <si>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</si>
  <si>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</si>
  <si>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</si>
  <si>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</si>
  <si>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</si>
  <si>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</si>
  <si>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</si>
  <si>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</si>
  <si>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</si>
  <si>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</si>
  <si>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</si>
  <si>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</si>
  <si>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</si>
  <si>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</si>
  <si>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</si>
  <si>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</si>
  <si>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</si>
  <si>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</si>
  <si>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</si>
  <si>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</si>
  <si>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</si>
  <si>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</si>
  <si>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</si>
  <si>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</si>
  <si>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</si>
  <si>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</si>
  <si>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</si>
  <si>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</si>
  <si>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</si>
  <si>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</si>
  <si>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</si>
  <si>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</si>
  <si>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</si>
  <si>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</si>
  <si>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</si>
  <si>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</si>
  <si>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</si>
  <si>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</si>
  <si>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</si>
  <si>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</si>
  <si>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</si>
  <si>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</si>
  <si>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</si>
  <si>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</si>
  <si>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</si>
  <si>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</si>
  <si>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</si>
  <si>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</si>
  <si>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</si>
  <si>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</si>
  <si>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</si>
  <si>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</si>
  <si>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</si>
  <si>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</si>
  <si>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</si>
  <si>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</si>
  <si>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</si>
  <si>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</si>
  <si>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</si>
  <si>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</si>
  <si>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</si>
  <si>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</si>
  <si>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</si>
  <si>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</si>
  <si>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</si>
  <si>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</si>
  <si>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</si>
  <si>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</si>
  <si>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</si>
  <si>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</si>
  <si>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</si>
  <si>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</si>
  <si>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</si>
  <si>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</si>
  <si>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</si>
  <si>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</si>
  <si>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</si>
  <si>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</si>
  <si>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</si>
  <si>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</si>
  <si>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</si>
  <si>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</si>
  <si>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</si>
  <si>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</si>
  <si>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</si>
  <si>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</si>
  <si>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</si>
  <si>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</si>
  <si>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</si>
  <si>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</si>
  <si>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</si>
  <si>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</si>
  <si>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</si>
  <si>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</si>
  <si>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</si>
  <si>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</si>
  <si>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</si>
  <si>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</si>
  <si>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</si>
  <si>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</si>
  <si>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</si>
  <si>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</si>
  <si>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</si>
  <si>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</si>
  <si>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</si>
  <si>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</si>
  <si>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</si>
  <si>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</si>
  <si>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</si>
  <si>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</si>
  <si>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</si>
  <si>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</si>
  <si>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</si>
  <si>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</si>
  <si>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</si>
  <si>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</si>
  <si>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</si>
  <si>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</si>
  <si>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</si>
  <si>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</si>
  <si>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</si>
  <si>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</si>
  <si>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</si>
  <si>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</si>
  <si>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</si>
  <si>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</si>
  <si>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</si>
  <si>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</si>
  <si>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</si>
  <si>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</si>
  <si>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</si>
  <si>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</si>
  <si>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</si>
  <si>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</si>
  <si>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</si>
  <si>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</si>
  <si>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</si>
  <si>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</si>
  <si>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</si>
  <si>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</si>
  <si>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</si>
  <si>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</si>
  <si>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</si>
  <si>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</si>
  <si>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</si>
  <si>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</si>
  <si>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</si>
  <si>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</si>
  <si>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</si>
  <si>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</si>
  <si>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</si>
  <si>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</si>
  <si>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</si>
  <si>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</si>
  <si>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</si>
  <si>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</si>
  <si>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</si>
  <si>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</si>
  <si>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</si>
  <si>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</si>
  <si>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</si>
  <si>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</si>
  <si>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</si>
  <si>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</si>
  <si>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</si>
  <si>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</si>
  <si>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</si>
  <si>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</si>
  <si>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</si>
  <si>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</si>
  <si>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</si>
  <si>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</si>
  <si>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</si>
  <si>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</si>
  <si>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</si>
  <si>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</si>
  <si>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</si>
  <si>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</si>
  <si>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</si>
  <si>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</si>
  <si>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</si>
  <si>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</si>
  <si>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</si>
  <si>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</si>
  <si>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</si>
  <si>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</si>
  <si>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</si>
  <si>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</si>
  <si>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</si>
  <si>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</si>
  <si>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</si>
  <si>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</si>
  <si>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</si>
  <si>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</si>
  <si>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</si>
  <si>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</si>
  <si>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</si>
  <si>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</si>
  <si>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</si>
  <si>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</si>
  <si>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</si>
  <si>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</si>
  <si>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</si>
  <si>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</si>
  <si>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</si>
  <si>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</si>
  <si>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</si>
  <si>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</si>
  <si>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</si>
  <si>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</si>
  <si>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</si>
  <si>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</si>
  <si>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</si>
  <si>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</si>
  <si>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</si>
  <si>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</si>
  <si>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</si>
  <si>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</si>
  <si>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</si>
  <si>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</si>
  <si>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</si>
  <si>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</si>
  <si>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</si>
  <si>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</si>
  <si>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</si>
  <si>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</si>
  <si>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</si>
  <si>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</si>
  <si>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</si>
  <si>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</si>
  <si>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</si>
  <si>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</si>
  <si>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</si>
  <si>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</si>
  <si>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</si>
  <si>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</si>
  <si>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</si>
  <si>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</si>
  <si>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</si>
  <si>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</si>
  <si>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</si>
  <si>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</si>
  <si>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</si>
  <si>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</si>
  <si>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</si>
  <si>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</si>
  <si>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</si>
  <si>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</si>
  <si>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</si>
  <si>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</si>
  <si>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</si>
  <si>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</si>
  <si>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</si>
  <si>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</si>
  <si>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</si>
  <si>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</si>
  <si>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</si>
  <si>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</si>
  <si>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</si>
  <si>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</si>
  <si>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</si>
  <si>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</si>
  <si>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</si>
  <si>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</si>
  <si>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</si>
  <si>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</si>
  <si>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</si>
  <si>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</si>
  <si>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</si>
  <si>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</si>
  <si>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</si>
  <si>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</si>
  <si>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</si>
  <si>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</si>
  <si>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</si>
  <si>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</si>
  <si>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</si>
  <si>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</si>
  <si>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</si>
  <si>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</si>
  <si>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</si>
  <si>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</si>
  <si>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</si>
  <si>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</si>
  <si>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</si>
  <si>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</si>
  <si>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</si>
  <si>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</si>
  <si>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</si>
  <si>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</si>
  <si>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</si>
  <si>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</si>
  <si>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</si>
  <si>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</si>
  <si>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</si>
  <si>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</si>
  <si>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</si>
  <si>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</si>
  <si>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</si>
  <si>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</si>
  <si>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</si>
  <si>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</si>
  <si>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</si>
  <si>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</si>
  <si>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</si>
  <si>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</si>
  <si>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</si>
  <si>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</si>
  <si>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</si>
  <si>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</si>
  <si>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</si>
  <si>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</si>
  <si>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</si>
  <si>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</si>
  <si>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</si>
  <si>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</si>
  <si>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</si>
  <si>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</si>
  <si>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</si>
  <si>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</si>
  <si>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</si>
  <si>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</si>
  <si>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</si>
  <si>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</si>
  <si>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</si>
  <si>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</si>
  <si>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</si>
  <si>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</si>
  <si>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</si>
  <si>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</si>
  <si>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</si>
  <si>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</si>
  <si>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</si>
  <si>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</si>
  <si>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</si>
  <si>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</si>
  <si>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</si>
  <si>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</si>
  <si>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</si>
  <si>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</si>
  <si>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</si>
  <si>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</si>
  <si>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</si>
  <si>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</si>
  <si>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</si>
  <si>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</si>
  <si>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</si>
  <si>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</si>
  <si>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</si>
  <si>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</si>
  <si>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</si>
  <si>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</si>
  <si>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</si>
  <si>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</si>
  <si>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</si>
  <si>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</si>
  <si>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</si>
  <si>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</si>
  <si>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</si>
  <si>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</si>
  <si>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</si>
  <si>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</si>
  <si>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</si>
  <si>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</si>
  <si>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</si>
  <si>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</si>
  <si>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</si>
  <si>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</si>
  <si>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</si>
  <si>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</si>
  <si>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</si>
  <si>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</si>
  <si>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</si>
  <si>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</si>
  <si>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</si>
  <si>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</si>
  <si>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</si>
  <si>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</si>
  <si>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</si>
  <si>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</si>
  <si>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</si>
  <si>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</si>
  <si>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</si>
  <si>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</si>
  <si>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</si>
  <si>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</si>
  <si>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</si>
  <si>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</si>
  <si>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</si>
  <si>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</si>
  <si>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</si>
  <si>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</si>
  <si>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</si>
  <si>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</si>
  <si>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</si>
  <si>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</si>
  <si>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</si>
  <si>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</si>
  <si>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</si>
  <si>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</si>
  <si>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</si>
  <si>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</si>
  <si>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</si>
  <si>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</si>
  <si>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</si>
  <si>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</si>
  <si>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</si>
  <si>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</si>
  <si>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</si>
  <si>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</si>
  <si>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</si>
  <si>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</si>
  <si>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</si>
  <si>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</si>
  <si>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</si>
  <si>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</si>
  <si>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</si>
  <si>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</si>
  <si>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</si>
  <si>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</si>
  <si>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</si>
  <si>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</si>
  <si>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</si>
  <si>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</si>
  <si>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</si>
  <si>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</si>
  <si>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</si>
  <si>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</si>
  <si>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</si>
  <si>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</si>
  <si>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</si>
  <si>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</si>
  <si>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</si>
  <si>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</si>
  <si>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</si>
  <si>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</si>
  <si>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</si>
  <si>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</si>
  <si>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</si>
  <si>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</si>
  <si>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</si>
  <si>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</si>
  <si>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</si>
  <si>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</si>
  <si>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</si>
  <si>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</si>
  <si>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</si>
  <si>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</si>
  <si>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</si>
  <si>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</si>
  <si>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</si>
  <si>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</si>
  <si>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</si>
  <si>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</si>
  <si>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</si>
  <si>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</si>
  <si>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</si>
  <si>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</si>
  <si>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</si>
  <si>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</si>
  <si>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</si>
  <si>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</si>
  <si>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</si>
  <si>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</si>
  <si>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</si>
  <si>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</si>
  <si>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</si>
  <si>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</si>
  <si>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</si>
  <si>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</si>
  <si>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</si>
  <si>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</si>
  <si>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</si>
  <si>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</si>
  <si>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</si>
  <si>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</si>
  <si>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</si>
  <si>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</si>
  <si>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</si>
  <si>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</si>
  <si>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</si>
  <si>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</si>
  <si>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</si>
  <si>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</si>
  <si>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</si>
  <si>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</si>
  <si>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</si>
  <si>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</si>
  <si>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</si>
  <si>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</si>
  <si>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</si>
  <si>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</si>
  <si>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</si>
  <si>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</si>
  <si>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</si>
  <si>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</si>
  <si>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</si>
  <si>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</si>
  <si>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</si>
  <si>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</si>
  <si>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</si>
  <si>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</si>
  <si>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</si>
  <si>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</si>
  <si>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</si>
  <si>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</si>
  <si>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</si>
  <si>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</si>
  <si>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</si>
  <si>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</si>
  <si>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</si>
  <si>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</si>
  <si>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</si>
  <si>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</si>
  <si>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</si>
  <si>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</si>
  <si>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</si>
  <si>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</si>
  <si>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</si>
  <si>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</si>
  <si>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</si>
  <si>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</si>
  <si>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</si>
  <si>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</si>
  <si>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</si>
  <si>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</si>
  <si>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</si>
  <si>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</si>
  <si>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</si>
  <si>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</si>
  <si>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</si>
  <si>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</si>
  <si>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</si>
  <si>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</si>
  <si>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</si>
  <si>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</si>
  <si>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</si>
  <si>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</si>
  <si>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</si>
  <si>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</si>
  <si>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</si>
  <si>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</si>
  <si>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</si>
  <si>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</si>
  <si>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</si>
  <si>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</si>
  <si>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</si>
  <si>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</si>
  <si>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</si>
  <si>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</si>
  <si>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</si>
  <si>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</si>
  <si>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</si>
  <si>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</si>
  <si>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</si>
  <si>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</si>
  <si>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</si>
  <si>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</si>
  <si>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</si>
  <si>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</si>
  <si>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</si>
  <si>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</si>
  <si>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</si>
  <si>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</si>
  <si>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</si>
  <si>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</si>
  <si>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</si>
  <si>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</si>
  <si>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</si>
  <si>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</si>
  <si>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</si>
  <si>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</si>
  <si>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</si>
  <si>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</si>
  <si>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</si>
  <si>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</si>
  <si>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</si>
  <si>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</si>
  <si>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</si>
  <si>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</si>
  <si>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</si>
  <si>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</si>
  <si>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</si>
  <si>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</si>
  <si>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</si>
  <si>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</si>
  <si>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</si>
  <si>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</si>
  <si>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</si>
  <si>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</si>
  <si>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</si>
  <si>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</si>
  <si>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</si>
  <si>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</si>
  <si>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</si>
  <si>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</si>
  <si>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</si>
  <si>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</si>
  <si>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</si>
  <si>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</si>
  <si>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</si>
  <si>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</si>
  <si>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</si>
  <si>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</si>
  <si>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</si>
  <si>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</si>
  <si>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</si>
  <si>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</si>
  <si>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</si>
  <si>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</si>
  <si>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</si>
  <si>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</si>
  <si>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</si>
  <si>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</si>
  <si>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</si>
  <si>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</si>
  <si>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</si>
  <si>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</si>
  <si>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</si>
  <si>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</si>
  <si>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</si>
  <si>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</si>
  <si>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</si>
  <si>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</si>
  <si>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</si>
  <si>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</si>
  <si>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</si>
  <si>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</si>
  <si>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</si>
  <si>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</si>
  <si>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</si>
  <si>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</si>
  <si>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</si>
  <si>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</si>
  <si>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</si>
  <si>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</si>
  <si>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</si>
  <si>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</si>
  <si>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</si>
  <si>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</si>
  <si>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</si>
  <si>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</si>
  <si>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</si>
  <si>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</si>
  <si>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</si>
  <si>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</si>
  <si>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</si>
  <si>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</si>
  <si>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</si>
  <si>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</si>
  <si>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</si>
  <si>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</si>
  <si>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</si>
  <si>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</si>
  <si>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</si>
  <si>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</si>
  <si>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</si>
  <si>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</si>
  <si>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</si>
  <si>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</si>
  <si>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</si>
  <si>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</si>
  <si>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</si>
  <si>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</si>
  <si>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</si>
  <si>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</si>
  <si>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</si>
  <si>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</si>
  <si>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</si>
  <si>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</si>
  <si>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</si>
  <si>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</si>
  <si>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</si>
  <si>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</si>
  <si>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</si>
  <si>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</si>
  <si>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</si>
  <si>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</si>
  <si>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</si>
  <si>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</si>
  <si>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</si>
  <si>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</si>
  <si>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</si>
  <si>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</si>
  <si>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</si>
  <si>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</si>
  <si>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</si>
  <si>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</si>
  <si>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</si>
  <si>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</si>
  <si>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</si>
  <si>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</si>
  <si>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</si>
  <si>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</si>
  <si>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</si>
  <si>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</si>
  <si>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</si>
  <si>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</si>
  <si>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</si>
  <si>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</si>
  <si>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</si>
  <si>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</si>
  <si>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</si>
  <si>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</si>
  <si>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</si>
  <si>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</si>
  <si>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</si>
  <si>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</si>
  <si>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</si>
  <si>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</si>
  <si>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</si>
  <si>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</si>
  <si>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</si>
  <si>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</si>
  <si>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</si>
  <si>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</si>
  <si>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</si>
  <si>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</si>
  <si>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</si>
  <si>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</si>
  <si>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</si>
  <si>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</si>
  <si>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</si>
  <si>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</si>
  <si>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</si>
  <si>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</si>
  <si>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</si>
  <si>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</si>
  <si>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</si>
  <si>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</si>
  <si>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</si>
  <si>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</si>
  <si>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</si>
  <si>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</si>
  <si>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</si>
  <si>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</si>
  <si>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</si>
  <si>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</si>
  <si>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</si>
  <si>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</si>
  <si>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</si>
  <si>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</si>
  <si>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</si>
  <si>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</si>
  <si>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</si>
  <si>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</si>
  <si>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</si>
  <si>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</si>
  <si>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</si>
  <si>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</si>
  <si>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</si>
  <si>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</si>
  <si>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</si>
  <si>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</si>
  <si>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</si>
  <si>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</si>
  <si>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</si>
  <si>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</si>
  <si>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</si>
  <si>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</si>
  <si>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</si>
  <si>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</si>
  <si>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</si>
  <si>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</si>
  <si>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</si>
  <si>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</si>
  <si>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</si>
  <si>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</si>
  <si>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</si>
  <si>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</si>
  <si>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</si>
  <si>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</si>
  <si>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</si>
  <si>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</si>
  <si>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</si>
  <si>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</si>
  <si>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</si>
  <si>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</si>
  <si>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</si>
  <si>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</si>
  <si>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</si>
  <si>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</si>
  <si>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</si>
  <si>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</si>
  <si>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</si>
  <si>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</si>
  <si>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</si>
  <si>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</si>
  <si>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</si>
  <si>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</si>
  <si>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</si>
  <si>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</si>
  <si>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</si>
  <si>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</si>
  <si>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</si>
  <si>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</si>
  <si>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</si>
  <si>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</si>
  <si>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</si>
  <si>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</si>
  <si>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</si>
  <si>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</si>
  <si>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</si>
  <si>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</si>
  <si>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</si>
  <si>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</si>
  <si>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</si>
  <si>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</si>
  <si>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</si>
  <si>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</si>
  <si>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</si>
  <si>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</si>
  <si>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</si>
  <si>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</si>
  <si>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</si>
  <si>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</si>
  <si>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</si>
  <si>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</si>
  <si>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</si>
  <si>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</si>
  <si>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</si>
  <si>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</si>
  <si>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</si>
  <si>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</si>
  <si>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</si>
  <si>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</si>
  <si>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</si>
  <si>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</si>
  <si>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</si>
  <si>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</si>
  <si>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</si>
  <si>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</si>
  <si>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</si>
  <si>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</si>
  <si>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</si>
  <si>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</si>
  <si>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</si>
  <si>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</si>
  <si>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</si>
  <si>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</si>
  <si>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</si>
  <si>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</si>
  <si>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</si>
  <si>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</si>
  <si>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</si>
  <si>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</si>
  <si>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</si>
  <si>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</si>
  <si>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</si>
  <si>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</si>
  <si>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</si>
  <si>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</si>
  <si>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</si>
  <si>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</si>
  <si>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</si>
  <si>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</si>
  <si>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</si>
  <si>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</si>
  <si>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</si>
  <si>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</si>
  <si>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</si>
  <si>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</si>
  <si>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</si>
  <si>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</si>
  <si>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</si>
  <si>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</si>
  <si>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</si>
  <si>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</si>
  <si>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</si>
  <si>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</si>
  <si>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</si>
  <si>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</si>
  <si>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</si>
  <si>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</si>
  <si>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</si>
  <si>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</si>
  <si>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</si>
  <si>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</si>
  <si>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</si>
  <si>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</si>
  <si>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</si>
  <si>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</si>
  <si>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</si>
  <si>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</si>
  <si>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</si>
  <si>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</si>
  <si>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</si>
  <si>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</si>
  <si>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</si>
  <si>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</si>
  <si>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</si>
  <si>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</si>
  <si>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</si>
  <si>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</si>
  <si>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</si>
  <si>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</si>
  <si>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</si>
  <si>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</si>
  <si>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</si>
  <si>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</si>
  <si>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</si>
  <si>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</si>
  <si>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</si>
  <si>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</si>
  <si>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</si>
  <si>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</si>
  <si>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</si>
  <si>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</si>
  <si>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</si>
  <si>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</si>
  <si>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</si>
  <si>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</si>
  <si>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</si>
  <si>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</si>
  <si>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</si>
  <si>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</si>
  <si>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</si>
  <si>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</si>
  <si>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</si>
  <si>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</si>
  <si>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</si>
  <si>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</si>
  <si>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</si>
  <si>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</si>
  <si>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</si>
  <si>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</si>
  <si>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</si>
  <si>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</si>
  <si>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</si>
  <si>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</si>
  <si>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</si>
  <si>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</si>
  <si>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</si>
  <si>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</si>
  <si>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</si>
  <si>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</si>
  <si>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</si>
  <si>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</si>
  <si>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</si>
  <si>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</si>
  <si>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</si>
  <si>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</si>
  <si>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</si>
  <si>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</si>
  <si>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</si>
  <si>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</si>
  <si>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</si>
  <si>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</si>
  <si>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</si>
  <si>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</si>
  <si>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</si>
  <si>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</si>
  <si>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</si>
  <si>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</si>
  <si>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</si>
  <si>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</si>
  <si>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</si>
  <si>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</si>
  <si>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</si>
  <si>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</si>
  <si>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</si>
  <si>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</si>
  <si>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</si>
  <si>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</si>
  <si>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</si>
  <si>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</si>
  <si>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</si>
  <si>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</si>
  <si>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</si>
  <si>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</si>
  <si>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</si>
  <si>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</si>
  <si>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</si>
  <si>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</si>
  <si>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</si>
  <si>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</si>
  <si>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</si>
  <si>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</si>
  <si>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</si>
  <si>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</si>
  <si>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</si>
  <si>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</si>
  <si>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</si>
  <si>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</si>
  <si>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</si>
  <si>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</si>
  <si>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</si>
  <si>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</si>
  <si>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</si>
  <si>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</si>
  <si>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</si>
  <si>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</si>
  <si>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</si>
  <si>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</si>
  <si>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</si>
  <si>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</si>
  <si>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</si>
  <si>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</si>
  <si>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</si>
  <si>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</si>
  <si>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</si>
  <si>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</si>
  <si>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</si>
  <si>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</si>
  <si>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</si>
  <si>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</si>
  <si>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</si>
  <si>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</si>
  <si>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</si>
  <si>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</si>
  <si>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</si>
  <si>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</si>
  <si>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</si>
  <si>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</si>
  <si>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</si>
  <si>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</si>
  <si>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</si>
  <si>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</si>
  <si>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</si>
  <si>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</si>
  <si>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</si>
  <si>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</si>
  <si>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</si>
  <si>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</si>
  <si>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</si>
  <si>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</si>
  <si>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</si>
  <si>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</si>
  <si>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</si>
  <si>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</si>
  <si>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</si>
  <si>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</si>
  <si>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</si>
  <si>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</si>
  <si>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</si>
  <si>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</si>
  <si>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</si>
  <si>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</si>
  <si>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</si>
  <si>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</si>
  <si>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</si>
  <si>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</si>
  <si>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</si>
  <si>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</si>
  <si>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</si>
  <si>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</si>
  <si>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</si>
  <si>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</si>
  <si>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</si>
  <si>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</si>
  <si>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</si>
  <si>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</si>
  <si>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</si>
  <si>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</si>
  <si>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</si>
  <si>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</si>
  <si>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</si>
  <si>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</si>
  <si>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</si>
  <si>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</si>
  <si>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</si>
  <si>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</si>
  <si>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</si>
  <si>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</si>
  <si>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</si>
  <si>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</si>
  <si>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</si>
  <si>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</si>
  <si>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</si>
  <si>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</si>
  <si>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</si>
  <si>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</si>
  <si>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</si>
  <si>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</si>
  <si>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</si>
  <si>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</si>
  <si>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</si>
  <si>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</si>
  <si>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</si>
  <si>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</si>
  <si>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</si>
  <si>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</si>
  <si>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</si>
  <si>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</si>
  <si>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</si>
  <si>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</si>
  <si>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</si>
  <si>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</si>
  <si>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</si>
  <si>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</si>
  <si>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</si>
  <si>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</si>
  <si>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</si>
  <si>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</si>
  <si>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</si>
  <si>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</si>
  <si>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</si>
  <si>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</si>
  <si>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</si>
  <si>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</si>
  <si>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</si>
  <si>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</si>
  <si>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</si>
  <si>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</si>
  <si>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</si>
  <si>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</si>
  <si>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</si>
  <si>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</si>
  <si>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</si>
  <si>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</si>
  <si>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</si>
  <si>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</si>
  <si>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</si>
  <si>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</si>
  <si>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</si>
  <si>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</si>
  <si>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</si>
  <si>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</si>
  <si>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</si>
  <si>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</si>
  <si>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</si>
  <si>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</si>
  <si>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</si>
  <si>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</si>
  <si>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</si>
  <si>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</si>
  <si>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</si>
  <si>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</si>
  <si>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</si>
  <si>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</si>
  <si>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</si>
  <si>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</si>
  <si>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</si>
  <si>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</si>
  <si>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</si>
  <si>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</si>
  <si>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</si>
  <si>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</si>
  <si>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</si>
  <si>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</si>
  <si>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</si>
  <si>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</si>
  <si>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</si>
  <si>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</si>
  <si>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</si>
  <si>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</si>
  <si>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</si>
  <si>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</si>
  <si>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</si>
  <si>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</si>
  <si>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</si>
  <si>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</si>
  <si>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</si>
  <si>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</si>
  <si>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</si>
  <si>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</si>
  <si>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</si>
  <si>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</si>
  <si>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</si>
  <si>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</si>
  <si>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</si>
  <si>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</si>
  <si>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</si>
  <si>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</si>
  <si>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</si>
  <si>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</si>
  <si>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</si>
  <si>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</si>
  <si>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</si>
  <si>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</si>
  <si>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</si>
  <si>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</si>
  <si>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</si>
  <si>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</si>
  <si>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</si>
  <si>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</si>
  <si>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</si>
  <si>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</si>
  <si>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</si>
  <si>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</si>
  <si>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</si>
  <si>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</si>
  <si>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</si>
  <si>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</si>
  <si>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</si>
  <si>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</si>
  <si>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</si>
  <si>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</si>
  <si>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</si>
  <si>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</si>
  <si>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</si>
  <si>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</si>
  <si>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</si>
  <si>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</si>
  <si>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</si>
  <si>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</si>
  <si>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</si>
  <si>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</si>
  <si>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</si>
  <si>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</si>
  <si>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</si>
  <si>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</si>
  <si>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</si>
  <si>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</si>
  <si>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</si>
  <si>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</si>
  <si>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</si>
  <si>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</si>
  <si>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</si>
  <si>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</si>
  <si>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</si>
  <si>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</si>
  <si>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</si>
  <si>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</si>
  <si>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</si>
  <si>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</si>
  <si>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</si>
  <si>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</si>
  <si>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</si>
  <si>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</si>
  <si>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</si>
  <si>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</si>
  <si>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</si>
  <si>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</si>
  <si>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</si>
  <si>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</si>
  <si>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</si>
  <si>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</si>
  <si>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</si>
  <si>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</si>
  <si>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</si>
  <si>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</si>
  <si>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</si>
  <si>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</si>
  <si>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</si>
  <si>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</si>
  <si>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</si>
  <si>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</si>
  <si>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</si>
  <si>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</si>
  <si>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</si>
  <si>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</si>
  <si>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</si>
  <si>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</si>
  <si>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</si>
  <si>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</si>
  <si>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</si>
  <si>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</si>
  <si>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</si>
  <si>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</si>
  <si>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</si>
  <si>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</si>
  <si>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</si>
  <si>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</si>
  <si>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</si>
  <si>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</si>
  <si>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</si>
  <si>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</si>
  <si>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</si>
  <si>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</si>
  <si>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</si>
  <si>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</si>
  <si>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</si>
  <si>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</si>
  <si>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</si>
  <si>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</si>
  <si>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</si>
  <si>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</si>
  <si>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</si>
  <si>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</si>
  <si>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</si>
  <si>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</si>
  <si>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</si>
  <si>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</si>
  <si>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</si>
  <si>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</si>
  <si>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</si>
  <si>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</si>
  <si>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</si>
  <si>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</si>
  <si>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</si>
  <si>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</si>
  <si>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</si>
  <si>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</si>
  <si>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</si>
  <si>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</si>
  <si>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</si>
  <si>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</si>
  <si>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</si>
  <si>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</si>
  <si>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</si>
  <si>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</si>
  <si>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</si>
  <si>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</si>
  <si>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</si>
  <si>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</si>
  <si>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</si>
  <si>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</si>
  <si>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</si>
  <si>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</si>
  <si>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</si>
  <si>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</si>
  <si>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</si>
  <si>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</si>
  <si>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</si>
  <si>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</si>
  <si>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</si>
  <si>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</si>
  <si>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</si>
  <si>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</si>
  <si>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</si>
  <si>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</si>
  <si>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</si>
  <si>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</si>
  <si>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</si>
  <si>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</si>
  <si>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</si>
  <si>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</si>
  <si>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</si>
  <si>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</si>
  <si>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</si>
  <si>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</si>
  <si>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</si>
  <si>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</si>
  <si>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</si>
  <si>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</si>
  <si>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</si>
  <si>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</si>
  <si>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</si>
  <si>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</si>
  <si>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</si>
  <si>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</si>
  <si>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</si>
  <si>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</si>
  <si>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</si>
  <si>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</si>
  <si>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</si>
  <si>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</si>
  <si>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</si>
  <si>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</si>
  <si>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</si>
  <si>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</si>
  <si>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</si>
  <si>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</si>
  <si>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</si>
  <si>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</si>
  <si>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</si>
  <si>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</si>
  <si>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</si>
  <si>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</si>
  <si>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</si>
  <si>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</si>
  <si>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</si>
  <si>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</si>
  <si>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</si>
  <si>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</si>
  <si>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</si>
  <si>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</si>
  <si>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</si>
  <si>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</si>
  <si>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</si>
  <si>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</si>
  <si>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</si>
  <si>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</si>
  <si>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</si>
  <si>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</si>
  <si>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</si>
  <si>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</si>
  <si>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</si>
  <si>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</si>
  <si>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</si>
  <si>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</si>
  <si>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</si>
  <si>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</si>
  <si>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</si>
  <si>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</si>
  <si>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</si>
  <si>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</si>
  <si>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</si>
  <si>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</si>
  <si>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</si>
  <si>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</si>
  <si>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</si>
  <si>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</si>
  <si>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</si>
  <si>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</si>
  <si>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</si>
  <si>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</si>
  <si>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</si>
  <si>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</si>
  <si>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</si>
  <si>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</si>
  <si>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</si>
  <si>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</si>
  <si>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</si>
  <si>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</si>
  <si>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</si>
  <si>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</si>
  <si>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</si>
  <si>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</si>
  <si>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</si>
  <si>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</si>
  <si>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</si>
  <si>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</si>
  <si>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</si>
  <si>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</si>
  <si>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</si>
  <si>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</si>
  <si>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</si>
  <si>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</si>
  <si>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</si>
  <si>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</si>
  <si>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</si>
  <si>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</si>
  <si>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</si>
  <si>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</si>
  <si>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</si>
  <si>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</si>
  <si>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</si>
  <si>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</si>
  <si>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</si>
  <si>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</si>
  <si>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</si>
  <si>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</si>
  <si>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</si>
  <si>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</si>
  <si>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</si>
  <si>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</si>
  <si>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</si>
  <si>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</si>
  <si>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</si>
  <si>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</si>
  <si>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</si>
  <si>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</si>
  <si>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</si>
  <si>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</si>
  <si>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</si>
  <si>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</si>
  <si>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</si>
  <si>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</si>
  <si>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</si>
  <si>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</si>
  <si>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</si>
  <si>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</si>
  <si>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</si>
  <si>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</si>
  <si>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</si>
  <si>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</si>
  <si>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</si>
  <si>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</si>
  <si>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</si>
  <si>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</si>
  <si>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</si>
  <si>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</si>
  <si>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</si>
  <si>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</si>
  <si>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</si>
  <si>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</si>
  <si>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</si>
  <si>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</si>
  <si>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</si>
  <si>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</si>
  <si>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</si>
  <si>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</si>
  <si>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</si>
  <si>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</si>
  <si>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</si>
  <si>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</si>
  <si>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</si>
  <si>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</si>
  <si>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</si>
  <si>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</si>
  <si>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</si>
  <si>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</si>
  <si>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</si>
  <si>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</si>
  <si>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</si>
  <si>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</si>
  <si>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</si>
  <si>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</si>
  <si>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</si>
  <si>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</si>
  <si>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</si>
  <si>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</si>
  <si>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</si>
  <si>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</si>
  <si>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</si>
  <si>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</si>
  <si>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</si>
  <si>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</si>
  <si>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</si>
  <si>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</si>
  <si>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</si>
  <si>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</si>
  <si>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</si>
  <si>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</si>
  <si>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</si>
  <si>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</si>
  <si>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</si>
  <si>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</si>
  <si>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</si>
  <si>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</si>
  <si>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</si>
  <si>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</si>
  <si>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</si>
  <si>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</si>
  <si>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</si>
  <si>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</si>
  <si>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</si>
  <si>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</si>
  <si>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</si>
  <si>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</si>
  <si>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</si>
  <si>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</si>
  <si>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</si>
  <si>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</si>
  <si>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</si>
  <si>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</si>
  <si>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</si>
  <si>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</si>
  <si>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</si>
  <si>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</si>
  <si>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</si>
  <si>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</si>
  <si>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</si>
  <si>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</si>
  <si>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</si>
  <si>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</si>
  <si>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</si>
  <si>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</si>
  <si>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</si>
  <si>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</si>
  <si>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</si>
  <si>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</si>
  <si>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</si>
  <si>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</si>
  <si>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</si>
  <si>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</si>
  <si>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</si>
  <si>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</si>
  <si>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</si>
  <si>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</si>
  <si>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</si>
  <si>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</si>
  <si>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</si>
  <si>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</si>
  <si>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</si>
  <si>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</si>
  <si>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</si>
  <si>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</si>
  <si>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</si>
  <si>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</si>
  <si>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</si>
  <si>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</si>
  <si>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</si>
  <si>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</si>
  <si>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</si>
  <si>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</si>
  <si>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</si>
  <si>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</si>
  <si>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</si>
  <si>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</si>
  <si>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</si>
  <si>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</si>
  <si>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</si>
  <si>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</si>
  <si>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</si>
  <si>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</si>
  <si>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</si>
  <si>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</si>
  <si>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</si>
  <si>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</si>
  <si>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</si>
  <si>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</si>
  <si>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</si>
  <si>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</si>
  <si>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</si>
  <si>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</si>
  <si>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</si>
  <si>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</si>
  <si>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</si>
  <si>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</si>
  <si>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</si>
  <si>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</si>
  <si>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</si>
  <si>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</si>
  <si>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</si>
  <si>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</si>
  <si>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</si>
  <si>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</si>
  <si>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</si>
  <si>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</si>
  <si>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</si>
  <si>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</si>
  <si>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</si>
  <si>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</si>
  <si>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</si>
  <si>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</si>
  <si>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</si>
  <si>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</si>
  <si>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</si>
  <si>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</si>
  <si>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</si>
  <si>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</si>
  <si>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</si>
  <si>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</si>
  <si>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</si>
  <si>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</si>
  <si>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</si>
  <si>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</si>
  <si>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</si>
  <si>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</si>
  <si>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</si>
  <si>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</si>
  <si>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</si>
  <si>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</si>
  <si>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</si>
  <si>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</si>
  <si>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</si>
  <si>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</si>
  <si>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</si>
  <si>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</si>
  <si>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</si>
  <si>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</si>
  <si>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</si>
  <si>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</si>
  <si>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</si>
  <si>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</si>
  <si>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</si>
  <si>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</si>
  <si>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</si>
  <si>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</si>
  <si>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</si>
  <si>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</si>
  <si>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</si>
  <si>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</si>
  <si>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</si>
  <si>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</si>
  <si>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</si>
  <si>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</si>
  <si>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</si>
  <si>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</si>
  <si>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</si>
  <si>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</si>
  <si>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</si>
  <si>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</si>
  <si>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</si>
  <si>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</si>
  <si>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</si>
  <si>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</si>
  <si>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</si>
  <si>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</si>
  <si>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</si>
  <si>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</si>
  <si>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</si>
  <si>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</si>
  <si>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</si>
  <si>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</si>
  <si>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</si>
  <si>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</si>
  <si>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</si>
  <si>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</si>
  <si>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</si>
  <si>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</si>
  <si>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</si>
  <si>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</si>
  <si>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</si>
  <si>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</si>
  <si>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</si>
  <si>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</si>
  <si>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</si>
  <si>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</si>
  <si>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</si>
  <si>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</si>
  <si>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</si>
  <si>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</si>
  <si>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</si>
  <si>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</si>
  <si>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</si>
  <si>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</si>
  <si>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</si>
  <si>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</si>
  <si>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</si>
  <si>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</si>
  <si>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</si>
  <si>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</si>
  <si>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</si>
  <si>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</si>
  <si>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</si>
  <si>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</si>
  <si>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</si>
  <si>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</si>
  <si>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</si>
  <si>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</si>
  <si>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</si>
  <si>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</si>
  <si>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</si>
  <si>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</si>
  <si>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</si>
  <si>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</si>
  <si>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</si>
  <si>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</si>
  <si>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</si>
  <si>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</si>
  <si>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</si>
  <si>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</si>
  <si>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</si>
  <si>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</si>
  <si>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</si>
  <si>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</si>
  <si>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</si>
  <si>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</si>
  <si>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</si>
  <si>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</si>
  <si>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</si>
  <si>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</si>
  <si>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</si>
  <si>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</si>
  <si>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</si>
  <si>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</si>
  <si>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</si>
  <si>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</si>
  <si>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</si>
  <si>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</si>
  <si>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</si>
  <si>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</si>
  <si>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</si>
  <si>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</si>
  <si>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</si>
  <si>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</si>
  <si>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</si>
  <si>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</si>
  <si>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</si>
  <si>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</si>
  <si>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</si>
  <si>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</si>
  <si>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</si>
  <si>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</si>
  <si>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</si>
  <si>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</si>
  <si>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</si>
  <si>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</si>
  <si>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</si>
  <si>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</si>
  <si>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</si>
  <si>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</si>
  <si>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</si>
  <si>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</si>
  <si>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</si>
  <si>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</si>
  <si>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</si>
  <si>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</si>
  <si>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</si>
  <si>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</si>
  <si>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</si>
  <si>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</si>
  <si>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</si>
  <si>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</si>
  <si>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</si>
  <si>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</si>
  <si>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</si>
  <si>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</si>
  <si>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</si>
  <si>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</si>
  <si>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</si>
  <si>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</si>
  <si>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</si>
  <si>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</si>
  <si>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</si>
  <si>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</si>
  <si>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</si>
  <si>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</si>
  <si>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</si>
  <si>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</si>
  <si>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</si>
  <si>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</si>
  <si>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</si>
  <si>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</si>
  <si>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</si>
  <si>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</si>
  <si>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</si>
  <si>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</si>
  <si>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</si>
  <si>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</si>
  <si>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</si>
  <si>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</si>
  <si>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</si>
  <si>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</si>
  <si>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</si>
  <si>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</si>
  <si>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</si>
  <si>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</si>
  <si>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</si>
  <si>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</si>
  <si>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</si>
  <si>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</si>
  <si>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</si>
  <si>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</si>
  <si>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</si>
  <si>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</si>
  <si>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</si>
  <si>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</si>
  <si>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</si>
  <si>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</si>
  <si>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</si>
  <si>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</si>
  <si>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</si>
  <si>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</si>
  <si>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</si>
  <si>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</si>
  <si>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</si>
  <si>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</si>
  <si>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</si>
  <si>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</si>
  <si>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</si>
  <si>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</si>
  <si>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</si>
  <si>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</si>
  <si>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</si>
  <si>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</si>
  <si>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</si>
  <si>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</si>
  <si>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</si>
  <si>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</si>
  <si>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</si>
  <si>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</si>
  <si>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</si>
  <si>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</si>
  <si>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</si>
  <si>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</si>
  <si>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</si>
  <si>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</si>
  <si>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</si>
  <si>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</si>
  <si>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</si>
  <si>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</si>
  <si>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</si>
  <si>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</si>
  <si>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</si>
  <si>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</si>
  <si>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</si>
  <si>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</si>
  <si>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</si>
  <si>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</si>
  <si>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</si>
  <si>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</si>
  <si>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</si>
  <si>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</si>
  <si>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</si>
  <si>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</si>
  <si>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</si>
  <si>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</si>
  <si>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</si>
  <si>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</si>
  <si>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</si>
  <si>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</si>
  <si>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</si>
  <si>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</si>
  <si>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</si>
  <si>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</si>
  <si>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</si>
  <si>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</si>
  <si>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</si>
  <si>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</si>
  <si>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</si>
  <si>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</si>
  <si>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</si>
  <si>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</si>
  <si>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</si>
  <si>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</si>
  <si>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</si>
  <si>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</si>
  <si>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</si>
  <si>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</si>
  <si>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</si>
  <si>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</si>
  <si>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</si>
  <si>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</si>
  <si>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</si>
  <si>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</si>
  <si>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</si>
  <si>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</si>
  <si>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</si>
  <si>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</si>
  <si>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</si>
  <si>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</si>
  <si>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</si>
  <si>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</si>
  <si>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</si>
  <si>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</si>
  <si>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</si>
  <si>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</si>
  <si>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</si>
  <si>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</si>
  <si>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</si>
  <si>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</si>
  <si>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</si>
  <si>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</si>
  <si>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</si>
  <si>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</si>
  <si>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</si>
  <si>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</si>
  <si>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</si>
  <si>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</si>
  <si>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</si>
  <si>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</si>
  <si>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</si>
  <si>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</si>
  <si>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</si>
  <si>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</si>
  <si>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</si>
  <si>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</si>
  <si>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</si>
  <si>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</si>
  <si>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</si>
  <si>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</si>
  <si>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</si>
  <si>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</si>
  <si>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</si>
  <si>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</si>
  <si>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</si>
  <si>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</si>
  <si>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</si>
  <si>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</si>
  <si>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</si>
  <si>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</si>
  <si>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</si>
  <si>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</si>
  <si>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</si>
  <si>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</si>
  <si>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</si>
  <si>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</si>
  <si>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</si>
  <si>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</si>
  <si>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</si>
  <si>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</si>
  <si>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</si>
  <si>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</si>
  <si>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</si>
  <si>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</si>
  <si>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</si>
  <si>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</si>
  <si>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</si>
  <si>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</si>
  <si>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</si>
  <si>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</si>
  <si>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</si>
  <si>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</si>
  <si>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</si>
  <si>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</si>
  <si>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</si>
  <si>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</si>
  <si>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</si>
  <si>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</si>
  <si>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</si>
  <si>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</si>
  <si>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</si>
  <si>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</si>
  <si>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</si>
  <si>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</si>
  <si>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</si>
  <si>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</si>
  <si>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</si>
  <si>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</si>
  <si>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</si>
  <si>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</si>
  <si>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</si>
  <si>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</si>
  <si>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</si>
  <si>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</si>
  <si>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</si>
  <si>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</si>
  <si>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</si>
  <si>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</si>
  <si>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</si>
  <si>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</si>
  <si>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</si>
  <si>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</si>
  <si>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</si>
  <si>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</si>
  <si>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</si>
  <si>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</si>
  <si>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</si>
  <si>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</si>
  <si>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</si>
  <si>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</si>
  <si>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</si>
  <si>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</si>
  <si>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</si>
  <si>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</si>
  <si>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</si>
  <si>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</si>
  <si>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</si>
  <si>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</si>
  <si>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</si>
  <si>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</si>
  <si>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</si>
  <si>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</si>
  <si>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</si>
  <si>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</si>
  <si>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</si>
  <si>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</si>
  <si>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</si>
  <si>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</si>
  <si>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</si>
  <si>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</si>
  <si>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</si>
  <si>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</si>
  <si>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</si>
  <si>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</si>
  <si>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</si>
  <si>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</si>
  <si>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</si>
  <si>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</si>
  <si>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</si>
  <si>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</si>
  <si>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</si>
  <si>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</si>
  <si>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</si>
  <si>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</si>
  <si>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</si>
  <si>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</si>
  <si>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</si>
  <si>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</si>
  <si>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</si>
  <si>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</si>
  <si>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</si>
  <si>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</si>
  <si>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</si>
  <si>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</si>
  <si>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</si>
  <si>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</si>
  <si>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</si>
  <si>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</si>
  <si>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</si>
  <si>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</si>
  <si>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</si>
  <si>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</si>
  <si>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</si>
  <si>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</si>
  <si>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</si>
  <si>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</si>
  <si>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</si>
  <si>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</si>
  <si>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</si>
  <si>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</si>
  <si>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</si>
  <si>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</si>
  <si>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</si>
  <si>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</si>
  <si>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</si>
  <si>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</si>
  <si>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</si>
  <si>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</si>
  <si>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</si>
  <si>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</si>
  <si>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</si>
  <si>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</si>
  <si>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</si>
  <si>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</si>
  <si>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</si>
  <si>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</si>
  <si>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</si>
  <si>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</si>
  <si>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</si>
  <si>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</si>
  <si>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</si>
  <si>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</si>
  <si>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</si>
  <si>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</si>
  <si>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</si>
  <si>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</si>
  <si>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</si>
  <si>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</si>
  <si>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</si>
  <si>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</si>
  <si>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</si>
  <si>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</si>
  <si>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</si>
  <si>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</si>
  <si>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</si>
  <si>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</si>
  <si>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</si>
  <si>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</si>
  <si>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</si>
  <si>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</si>
  <si>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</si>
  <si>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</si>
  <si>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</si>
  <si>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</si>
  <si>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</si>
  <si>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</si>
  <si>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</si>
  <si>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</si>
  <si>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</si>
  <si>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</si>
  <si>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</si>
  <si>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</si>
  <si>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</si>
  <si>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</si>
  <si>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</si>
  <si>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</si>
  <si>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</si>
  <si>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</si>
  <si>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</si>
  <si>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</si>
  <si>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</si>
  <si>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</si>
  <si>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</si>
  <si>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</si>
  <si>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</si>
  <si>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</si>
  <si>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</si>
  <si>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</si>
  <si>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</si>
  <si>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</si>
  <si>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</si>
  <si>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</si>
  <si>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</si>
  <si>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</si>
  <si>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</si>
  <si>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</si>
  <si>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</si>
  <si>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</si>
  <si>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</si>
  <si>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</si>
  <si>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</si>
  <si>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</si>
  <si>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</si>
  <si>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</si>
  <si>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</si>
  <si>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</si>
  <si>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</si>
  <si>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</si>
  <si>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</si>
  <si>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</si>
  <si>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</si>
  <si>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</si>
  <si>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</si>
  <si>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</si>
  <si>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</si>
  <si>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</si>
  <si>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</si>
  <si>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</si>
  <si>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</si>
  <si>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</si>
  <si>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</si>
  <si>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</si>
  <si>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</si>
  <si>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</si>
  <si>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</si>
  <si>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</si>
  <si>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</si>
  <si>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</si>
  <si>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</si>
  <si>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</si>
  <si>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</si>
  <si>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</si>
  <si>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</si>
  <si>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</si>
  <si>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</si>
  <si>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</si>
  <si>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</si>
  <si>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</si>
  <si>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</si>
  <si>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</si>
  <si>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</si>
  <si>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</si>
  <si>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</si>
  <si>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</si>
  <si>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</si>
  <si>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</si>
  <si>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</si>
  <si>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</si>
  <si>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</si>
  <si>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</si>
  <si>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</si>
  <si>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</si>
  <si>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</si>
  <si>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</si>
  <si>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</si>
  <si>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</si>
  <si>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</si>
  <si>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</si>
  <si>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</si>
  <si>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</si>
  <si>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</si>
  <si>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</si>
  <si>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</si>
  <si>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</si>
  <si>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</si>
  <si>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</si>
  <si>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</si>
  <si>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</si>
  <si>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</si>
  <si>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</si>
  <si>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</si>
  <si>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</si>
  <si>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</si>
  <si>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</si>
  <si>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</si>
  <si>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</si>
  <si>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</si>
  <si>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</si>
  <si>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</si>
  <si>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</si>
  <si>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</si>
  <si>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</si>
  <si>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</si>
  <si>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</si>
  <si>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</si>
  <si>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</si>
  <si>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</si>
  <si>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</si>
  <si>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</si>
  <si>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</si>
  <si>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</si>
  <si>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</si>
  <si>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</si>
  <si>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</si>
  <si>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</si>
  <si>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</si>
  <si>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</si>
  <si>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</si>
  <si>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</si>
  <si>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</si>
  <si>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</si>
  <si>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</si>
  <si>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</si>
  <si>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</si>
  <si>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</si>
  <si>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</si>
  <si>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</si>
  <si>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</si>
  <si>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</si>
  <si>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</si>
  <si>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</si>
  <si>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</si>
  <si>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</si>
  <si>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</si>
  <si>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</si>
  <si>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</si>
  <si>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</si>
  <si>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</si>
  <si>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</si>
  <si>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</si>
  <si>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</si>
  <si>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</si>
  <si>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</si>
  <si>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</si>
  <si>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</si>
  <si>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</si>
  <si>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</si>
  <si>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</si>
  <si>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</si>
  <si>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</si>
  <si>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</si>
  <si>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</si>
  <si>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</si>
  <si>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</si>
  <si>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</si>
  <si>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</si>
  <si>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</si>
  <si>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</si>
  <si>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</si>
  <si>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</si>
  <si>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</si>
  <si>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</si>
  <si>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</si>
  <si>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</si>
  <si>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</si>
  <si>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</si>
  <si>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</si>
  <si>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</si>
  <si>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</si>
  <si>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</si>
  <si>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</si>
  <si>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</si>
  <si>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</si>
  <si>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</si>
  <si>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</si>
  <si>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</si>
  <si>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</si>
  <si>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</si>
  <si>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</si>
  <si>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</si>
  <si>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</si>
  <si>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</si>
  <si>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</si>
  <si>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</si>
  <si>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</si>
  <si>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</si>
  <si>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</si>
  <si>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</si>
  <si>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</si>
  <si>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</si>
  <si>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</si>
  <si>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</si>
  <si>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</si>
  <si>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</si>
  <si>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</si>
  <si>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</si>
  <si>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</si>
  <si>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</si>
  <si>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</si>
  <si>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</si>
  <si>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</si>
  <si>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</si>
  <si>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</si>
  <si>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</si>
  <si>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</si>
  <si>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</si>
  <si>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</si>
  <si>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</si>
  <si>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</si>
  <si>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</si>
  <si>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</si>
  <si>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</si>
  <si>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</si>
  <si>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</si>
  <si>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</si>
  <si>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</si>
  <si>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</si>
  <si>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</si>
  <si>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</si>
  <si>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</si>
  <si>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</si>
  <si>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</si>
  <si>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</si>
  <si>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</si>
  <si>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</si>
  <si>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</si>
  <si>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</si>
  <si>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</si>
  <si>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</si>
  <si>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</si>
  <si>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</si>
  <si>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</si>
  <si>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</si>
  <si>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</si>
  <si>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</si>
  <si>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</si>
  <si>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</si>
  <si>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</si>
  <si>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</si>
  <si>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</si>
  <si>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</si>
  <si>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</si>
  <si>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</si>
  <si>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</si>
  <si>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</si>
  <si>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</si>
  <si>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</si>
  <si>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</si>
  <si>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</si>
  <si>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</si>
  <si>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</si>
  <si>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</si>
  <si>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</si>
  <si>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</si>
  <si>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</si>
  <si>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</si>
  <si>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</si>
  <si>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</si>
  <si>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</si>
  <si>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</si>
  <si>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</si>
  <si>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</si>
  <si>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</si>
  <si>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</si>
  <si>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</si>
  <si>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</si>
  <si>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</si>
  <si>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</si>
  <si>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</si>
  <si>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</si>
  <si>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</si>
  <si>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</si>
  <si>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</si>
  <si>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</si>
  <si>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</si>
  <si>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</si>
  <si>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</si>
  <si>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</si>
  <si>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</si>
  <si>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</si>
  <si>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</si>
  <si>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</si>
  <si>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</si>
  <si>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</si>
  <si>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</si>
  <si>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</si>
  <si>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</si>
  <si>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</si>
  <si>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</si>
  <si>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</si>
  <si>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</si>
  <si>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</si>
  <si>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</si>
  <si>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</si>
  <si>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</si>
  <si>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</si>
  <si>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</si>
  <si>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</si>
  <si>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</si>
  <si>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</si>
  <si>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</si>
  <si>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</si>
  <si>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</si>
  <si>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</si>
  <si>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</si>
  <si>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</si>
  <si>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</si>
  <si>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</si>
  <si>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</si>
  <si>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</si>
  <si>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</si>
  <si>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</si>
  <si>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</si>
  <si>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</si>
  <si>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</si>
  <si>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</si>
  <si>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</si>
  <si>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</si>
  <si>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</si>
  <si>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</si>
  <si>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</si>
  <si>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</si>
  <si>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</si>
  <si>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</si>
  <si>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</si>
  <si>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</si>
  <si>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</si>
  <si>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</si>
  <si>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</si>
  <si>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</si>
  <si>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</si>
  <si>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</si>
  <si>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</si>
  <si>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</si>
  <si>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</si>
  <si>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</si>
  <si>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</si>
  <si>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</si>
  <si>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</si>
  <si>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</si>
  <si>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</si>
  <si>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</si>
  <si>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</si>
  <si>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</si>
  <si>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</si>
  <si>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</si>
  <si>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</si>
  <si>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</si>
  <si>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</si>
  <si>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</si>
  <si>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</si>
  <si>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</si>
  <si>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</si>
  <si>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</si>
  <si>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</si>
  <si>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</si>
  <si>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</si>
  <si>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</si>
  <si>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</si>
  <si>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</si>
  <si>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</si>
  <si>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</si>
  <si>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</si>
  <si>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</si>
  <si>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</si>
  <si>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</si>
  <si>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</si>
  <si>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</si>
  <si>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</si>
  <si>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</si>
  <si>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</si>
  <si>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</si>
  <si>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</si>
  <si>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</si>
  <si>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</si>
  <si>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</si>
  <si>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</si>
  <si>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</si>
  <si>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</si>
  <si>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</si>
  <si>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</si>
  <si>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</si>
  <si>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</si>
  <si>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</si>
  <si>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</si>
  <si>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</si>
  <si>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</si>
  <si>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</si>
  <si>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</si>
  <si>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</si>
  <si>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</si>
  <si>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</si>
  <si>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</si>
  <si>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</si>
  <si>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</si>
  <si>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</si>
  <si>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</si>
  <si>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</si>
  <si>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</si>
  <si>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</si>
  <si>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</si>
  <si>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</si>
  <si>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</si>
  <si>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</si>
  <si>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</si>
  <si>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</si>
  <si>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</si>
  <si>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</si>
  <si>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</si>
  <si>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</si>
  <si>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</si>
  <si>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</si>
  <si>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</si>
  <si>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</si>
  <si>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</si>
  <si>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</si>
  <si>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</si>
  <si>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</si>
  <si>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</si>
  <si>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</si>
  <si>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</si>
  <si>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</si>
  <si>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</si>
  <si>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</si>
  <si>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</si>
  <si>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</si>
  <si>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</si>
  <si>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</si>
  <si>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</si>
  <si>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</si>
  <si>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</si>
  <si>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</si>
  <si>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</si>
  <si>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</si>
  <si>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</si>
  <si>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</si>
  <si>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</si>
  <si>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</si>
  <si>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</si>
  <si>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</si>
  <si>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</si>
  <si>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</si>
  <si>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</si>
  <si>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</si>
  <si>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</si>
  <si>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</si>
  <si>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</si>
  <si>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</si>
  <si>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</si>
  <si>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</si>
  <si>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</si>
  <si>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</si>
  <si>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</si>
  <si>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</si>
  <si>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</si>
  <si>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</si>
  <si>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</si>
  <si>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</si>
  <si>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</si>
  <si>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</si>
  <si>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</si>
  <si>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</si>
  <si>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</si>
  <si>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</si>
  <si>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</si>
  <si>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</si>
  <si>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</si>
  <si>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</si>
  <si>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</si>
  <si>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</si>
  <si>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</si>
  <si>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</si>
  <si>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</si>
  <si>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</si>
  <si>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</si>
  <si>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</si>
  <si>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</si>
  <si>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</si>
  <si>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</si>
  <si>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</si>
  <si>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</si>
  <si>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</si>
  <si>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</si>
  <si>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</si>
  <si>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</si>
  <si>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</si>
  <si>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</si>
  <si>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</si>
  <si>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</si>
  <si>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</si>
  <si>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</si>
  <si>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</si>
  <si>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</si>
  <si>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</si>
  <si>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</si>
  <si>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</si>
  <si>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</si>
  <si>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</si>
  <si>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</si>
  <si>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</si>
  <si>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</si>
  <si>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</si>
  <si>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</si>
  <si>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</si>
  <si>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</si>
  <si>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</si>
  <si>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</si>
  <si>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</si>
  <si>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</si>
  <si>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</si>
  <si>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</si>
  <si>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</si>
  <si>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</si>
  <si>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</si>
  <si>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</si>
  <si>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</si>
  <si>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</si>
  <si>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</si>
  <si>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</si>
  <si>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</si>
  <si>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</si>
  <si>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</si>
  <si>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</si>
  <si>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</si>
  <si>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</si>
  <si>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</si>
  <si>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</si>
  <si>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</si>
  <si>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</si>
  <si>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</si>
  <si>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</si>
  <si>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</si>
  <si>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</si>
  <si>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</si>
  <si>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</si>
  <si>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</si>
  <si>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</si>
  <si>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</si>
  <si>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</si>
  <si>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</si>
  <si>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</si>
  <si>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</si>
  <si>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</si>
  <si>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</si>
  <si>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</si>
  <si>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</si>
  <si>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</si>
  <si>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</si>
  <si>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</si>
  <si>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</si>
  <si>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</si>
  <si>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</si>
  <si>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</si>
  <si>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</si>
  <si>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</si>
  <si>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</si>
  <si>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</si>
  <si>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</si>
  <si>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</si>
  <si>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</si>
  <si>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</si>
  <si>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</si>
  <si>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</si>
  <si>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</si>
  <si>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</si>
  <si>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</si>
  <si>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</si>
  <si>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</si>
  <si>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</si>
  <si>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</si>
  <si>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</si>
  <si>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</si>
  <si>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</si>
  <si>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</si>
  <si>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</si>
  <si>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</si>
  <si>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</si>
  <si>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</si>
  <si>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</si>
  <si>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</si>
  <si>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</si>
  <si>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</si>
  <si>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</si>
  <si>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</si>
  <si>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</si>
  <si>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</si>
  <si>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</si>
  <si>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</si>
  <si>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</si>
  <si>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</si>
  <si>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</si>
  <si>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</si>
  <si>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</si>
  <si>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</si>
  <si>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</si>
  <si>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</si>
  <si>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</si>
  <si>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</si>
  <si>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</si>
  <si>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</si>
  <si>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</si>
  <si>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</si>
  <si>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</si>
  <si>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</si>
  <si>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</si>
  <si>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</si>
  <si>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</si>
  <si>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</si>
  <si>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</si>
  <si>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</si>
  <si>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</si>
  <si>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</si>
  <si>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</si>
  <si>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</si>
  <si>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</si>
  <si>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</si>
  <si>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</si>
  <si>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</si>
  <si>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</si>
  <si>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</si>
  <si>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</si>
  <si>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</si>
  <si>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</si>
  <si>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</si>
  <si>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</si>
  <si>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</si>
  <si>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</si>
  <si>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</si>
  <si>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</si>
  <si>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</si>
  <si>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</si>
  <si>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</si>
  <si>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</si>
  <si>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</si>
  <si>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</si>
  <si>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</si>
  <si>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</si>
  <si>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</si>
  <si>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</si>
  <si>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</si>
  <si>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</si>
  <si>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</si>
  <si>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</si>
  <si>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</si>
  <si>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</si>
  <si>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</si>
  <si>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</si>
  <si>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</si>
  <si>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</si>
  <si>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</si>
  <si>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</si>
  <si>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</si>
  <si>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</si>
  <si>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</si>
  <si>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</si>
  <si>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</si>
  <si>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</si>
  <si>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</si>
  <si>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</si>
  <si>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</si>
  <si>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</si>
  <si>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</si>
  <si>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</si>
  <si>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</si>
  <si>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</si>
  <si>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</si>
  <si>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</si>
  <si>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</si>
  <si>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</si>
  <si>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</si>
  <si>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</si>
  <si>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</si>
  <si>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</si>
  <si>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</si>
  <si>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</si>
  <si>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</si>
  <si>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</si>
  <si>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</si>
  <si>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</si>
  <si>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</si>
  <si>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</si>
  <si>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</si>
  <si>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</si>
  <si>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</si>
  <si>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</si>
  <si>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</si>
  <si>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</si>
  <si>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</si>
  <si>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</si>
  <si>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</si>
  <si>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</si>
  <si>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</si>
  <si>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</si>
  <si>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</si>
  <si>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</si>
  <si>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</si>
  <si>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</si>
  <si>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</si>
  <si>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</si>
  <si>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</si>
  <si>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</si>
  <si>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</si>
  <si>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</si>
  <si>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</si>
  <si>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</si>
  <si>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</si>
  <si>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</si>
  <si>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</si>
  <si>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</si>
  <si>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</si>
  <si>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</si>
  <si>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</si>
  <si>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</si>
  <si>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</si>
  <si>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</si>
  <si>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</si>
  <si>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</si>
  <si>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</si>
  <si>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</si>
  <si>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</si>
  <si>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</si>
  <si>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</si>
  <si>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</si>
  <si>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</si>
  <si>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</si>
  <si>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</si>
  <si>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</si>
  <si>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</si>
  <si>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</si>
  <si>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</si>
  <si>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</si>
  <si>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</si>
  <si>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</si>
  <si>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</si>
  <si>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</si>
  <si>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</si>
  <si>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</si>
  <si>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</si>
  <si>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</si>
  <si>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</si>
  <si>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</si>
  <si>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</si>
  <si>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</si>
  <si>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</si>
  <si>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</si>
  <si>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</si>
  <si>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</si>
  <si>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</si>
  <si>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</si>
  <si>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</si>
  <si>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</si>
  <si>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</si>
  <si>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</si>
  <si>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</si>
  <si>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</si>
  <si>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</si>
  <si>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</si>
  <si>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</si>
  <si>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</si>
  <si>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</si>
  <si>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</si>
  <si>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</si>
  <si>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</si>
  <si>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</si>
  <si>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</si>
  <si>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</si>
  <si>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</si>
  <si>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</si>
  <si>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</si>
  <si>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</si>
  <si>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</si>
  <si>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</si>
  <si>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</si>
  <si>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</si>
  <si>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</si>
  <si>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</si>
  <si>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</si>
  <si>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</si>
  <si>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</si>
  <si>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</si>
  <si>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</si>
  <si>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</si>
  <si>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</si>
  <si>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</si>
  <si>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</si>
  <si>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</si>
  <si>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</si>
  <si>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</si>
  <si>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</si>
  <si>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</si>
  <si>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</si>
  <si>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</si>
  <si>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</si>
  <si>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</si>
  <si>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</si>
  <si>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</si>
  <si>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</si>
  <si>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</si>
  <si>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</si>
  <si>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</si>
  <si>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</si>
  <si>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</si>
  <si>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</si>
  <si>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</si>
  <si>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</si>
  <si>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</si>
  <si>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</si>
  <si>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</si>
  <si>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</si>
  <si>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</si>
  <si>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</si>
  <si>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</si>
  <si>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</si>
  <si>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</si>
  <si>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</si>
  <si>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</si>
  <si>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</si>
  <si>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</si>
  <si>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</si>
  <si>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</si>
  <si>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</si>
  <si>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</si>
  <si>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</si>
  <si>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</si>
  <si>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</si>
  <si>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</si>
  <si>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</si>
  <si>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</si>
  <si>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</si>
  <si>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</si>
  <si>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</si>
  <si>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</si>
  <si>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</si>
  <si>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</si>
  <si>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</si>
  <si>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</si>
  <si>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</si>
  <si>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</si>
  <si>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</si>
  <si>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</si>
  <si>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</si>
  <si>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</si>
  <si>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</si>
  <si>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</si>
  <si>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</si>
  <si>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</si>
  <si>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</si>
  <si>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</si>
  <si>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</si>
  <si>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</si>
  <si>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</si>
  <si>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</si>
  <si>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</si>
  <si>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</si>
  <si>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</si>
  <si>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</si>
  <si>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</si>
  <si>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</si>
  <si>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</si>
  <si>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</si>
  <si>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</si>
  <si>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</si>
  <si>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</si>
  <si>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</si>
  <si>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</si>
  <si>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</si>
  <si>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</si>
  <si>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</si>
  <si>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</si>
  <si>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</si>
  <si>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</si>
  <si>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</si>
  <si>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</si>
  <si>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</si>
  <si>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</si>
  <si>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</si>
  <si>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</si>
  <si>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</si>
  <si>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</si>
  <si>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</si>
  <si>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</si>
  <si>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</si>
  <si>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</si>
  <si>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</si>
  <si>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</si>
  <si>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</si>
  <si>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</si>
  <si>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</si>
  <si>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</si>
  <si>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</si>
  <si>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</si>
  <si>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</si>
  <si>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</si>
  <si>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</si>
  <si>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</si>
  <si>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</si>
  <si>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</si>
  <si>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</si>
  <si>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</si>
  <si>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</si>
  <si>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</si>
  <si>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</si>
  <si>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</si>
  <si>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</si>
  <si>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</si>
  <si>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</si>
  <si>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</si>
  <si>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</si>
  <si>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</si>
  <si>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</si>
  <si>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</si>
  <si>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</si>
  <si>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</si>
  <si>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</si>
  <si>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</si>
  <si>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</si>
  <si>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</si>
  <si>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</si>
  <si>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</si>
  <si>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</si>
  <si>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</si>
  <si>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</si>
  <si>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</si>
  <si>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</si>
  <si>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</si>
  <si>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</si>
  <si>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</si>
  <si>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</si>
  <si>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</si>
  <si>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</si>
  <si>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</si>
  <si>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</si>
  <si>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</si>
  <si>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</si>
  <si>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</si>
  <si>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</si>
  <si>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</si>
  <si>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</si>
  <si>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</si>
  <si>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</si>
  <si>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</si>
  <si>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</si>
  <si>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</si>
  <si>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</si>
  <si>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</si>
  <si>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</si>
  <si>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</si>
  <si>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</si>
  <si>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</si>
  <si>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</si>
  <si>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</si>
  <si>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</si>
  <si>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</si>
  <si>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</si>
  <si>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</si>
  <si>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</si>
  <si>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</si>
  <si>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</si>
  <si>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</si>
  <si>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</si>
  <si>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</si>
  <si>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</si>
  <si>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</si>
  <si>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</si>
  <si>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</si>
  <si>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</si>
  <si>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</si>
  <si>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</si>
  <si>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</si>
  <si>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</si>
  <si>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</si>
  <si>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</si>
  <si>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</si>
  <si>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</si>
  <si>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</si>
  <si>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</si>
  <si>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</si>
  <si>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</si>
  <si>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</si>
  <si>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</si>
  <si>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</si>
  <si>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</si>
  <si>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</si>
  <si>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</si>
  <si>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</si>
  <si>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</si>
  <si>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</si>
  <si>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</si>
  <si>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</si>
  <si>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</si>
  <si>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</si>
  <si>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</si>
  <si>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</si>
  <si>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</si>
  <si>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</si>
  <si>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</si>
  <si>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</si>
  <si>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</si>
  <si>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</si>
  <si>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</si>
  <si>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</si>
  <si>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</si>
  <si>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</si>
  <si>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</si>
  <si>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</si>
  <si>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</si>
  <si>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</si>
  <si>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</si>
  <si>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</si>
  <si>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</si>
  <si>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</si>
  <si>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</si>
  <si>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</si>
  <si>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</si>
  <si>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</si>
  <si>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</si>
  <si>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</si>
  <si>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</si>
  <si>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</si>
  <si>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</si>
  <si>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</si>
  <si>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</si>
  <si>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</si>
  <si>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</si>
  <si>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</si>
  <si>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</si>
  <si>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</si>
  <si>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</si>
  <si>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</si>
  <si>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</si>
  <si>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</si>
  <si>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</si>
  <si>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</si>
  <si>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</si>
  <si>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</si>
  <si>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</si>
  <si>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</si>
  <si>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</si>
  <si>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</si>
  <si>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</si>
  <si>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</si>
  <si>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</si>
  <si>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</si>
  <si>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</si>
  <si>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</si>
  <si>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</si>
  <si>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</si>
  <si>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</si>
  <si>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</si>
  <si>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</si>
  <si>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</si>
  <si>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</si>
  <si>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</si>
  <si>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</si>
  <si>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</si>
  <si>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</si>
  <si>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</si>
  <si>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</si>
  <si>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</si>
  <si>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</si>
  <si>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</si>
  <si>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</si>
  <si>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</si>
  <si>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</si>
  <si>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</si>
  <si>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</si>
  <si>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</si>
  <si>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</si>
  <si>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</si>
  <si>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</si>
  <si>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</si>
  <si>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</si>
  <si>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</si>
  <si>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</si>
  <si>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</si>
  <si>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</si>
  <si>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</si>
  <si>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</si>
  <si>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</si>
  <si>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</si>
  <si>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</si>
  <si>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</si>
  <si>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</si>
  <si>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</si>
  <si>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</si>
  <si>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</si>
  <si>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</si>
  <si>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</si>
  <si>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</si>
  <si>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</si>
  <si>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</si>
  <si>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</si>
  <si>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</si>
  <si>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</si>
  <si>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</si>
  <si>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</si>
  <si>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</si>
  <si>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</si>
  <si>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</si>
  <si>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</si>
  <si>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</si>
  <si>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</si>
  <si>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</si>
  <si>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</si>
  <si>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</si>
  <si>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</si>
  <si>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</si>
  <si>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</si>
  <si>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</si>
  <si>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</si>
  <si>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</si>
  <si>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</si>
  <si>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</si>
  <si>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</si>
  <si>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</si>
  <si>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</si>
  <si>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</si>
  <si>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</si>
  <si>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</si>
  <si>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</si>
  <si>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</si>
  <si>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</si>
  <si>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</si>
  <si>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</si>
  <si>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</si>
  <si>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</si>
  <si>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</si>
  <si>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</si>
  <si>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</si>
  <si>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</si>
  <si>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</si>
  <si>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</si>
  <si>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</si>
  <si>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</si>
  <si>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</si>
  <si>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</si>
  <si>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</si>
  <si>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</si>
  <si>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</si>
  <si>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</si>
  <si>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</si>
  <si>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</si>
  <si>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</si>
  <si>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</si>
  <si>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</si>
  <si>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</si>
  <si>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</si>
  <si>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</si>
  <si>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</si>
  <si>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</si>
  <si>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</si>
  <si>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</si>
  <si>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</si>
  <si>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</si>
  <si>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</si>
  <si>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</si>
  <si>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</si>
  <si>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</si>
  <si>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</si>
  <si>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</si>
  <si>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</si>
  <si>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</si>
  <si>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</si>
  <si>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</si>
  <si>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</si>
  <si>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</si>
  <si>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</si>
  <si>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</si>
  <si>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</si>
  <si>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</si>
  <si>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</si>
  <si>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</si>
  <si>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</si>
  <si>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</si>
  <si>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</si>
  <si>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</si>
  <si>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</si>
  <si>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</si>
  <si>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</si>
  <si>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</si>
  <si>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</si>
  <si>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</si>
  <si>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</si>
  <si>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</si>
  <si>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</si>
  <si>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</si>
  <si>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</si>
  <si>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</si>
  <si>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</si>
  <si>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</si>
  <si>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</si>
  <si>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</si>
  <si>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</si>
  <si>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</si>
  <si>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</si>
  <si>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</si>
  <si>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</si>
  <si>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</si>
  <si>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</si>
  <si>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</si>
  <si>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</si>
  <si>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</si>
  <si>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</si>
  <si>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</si>
  <si>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</si>
  <si>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</si>
  <si>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</si>
  <si>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</si>
  <si>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</si>
  <si>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</si>
  <si>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</si>
  <si>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</si>
  <si>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</si>
  <si>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</si>
  <si>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</si>
  <si>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</si>
  <si>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</si>
  <si>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</si>
  <si>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</si>
  <si>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</si>
  <si>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</si>
  <si>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</si>
  <si>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</si>
  <si>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</si>
  <si>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</si>
  <si>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</si>
  <si>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</si>
  <si>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</si>
  <si>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</si>
  <si>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</si>
  <si>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</si>
  <si>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</si>
  <si>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</si>
  <si>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</si>
  <si>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</si>
  <si>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</si>
  <si>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</si>
  <si>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</si>
  <si>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</si>
  <si>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</si>
  <si>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</si>
  <si>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</si>
  <si>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</si>
  <si>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</si>
  <si>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</si>
  <si>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</si>
  <si>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</si>
  <si>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</si>
  <si>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</si>
  <si>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</si>
  <si>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</si>
  <si>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</si>
  <si>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</si>
  <si>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</si>
  <si>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</si>
  <si>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</si>
  <si>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</si>
  <si>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</si>
  <si>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</si>
  <si>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</si>
  <si>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</si>
  <si>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</si>
  <si>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</si>
  <si>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</si>
  <si>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</si>
  <si>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</si>
  <si>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</si>
  <si>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</si>
  <si>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</si>
  <si>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</si>
  <si>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</si>
  <si>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</si>
  <si>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</si>
  <si>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</si>
  <si>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</si>
  <si>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</si>
  <si>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</si>
  <si>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</si>
  <si>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</si>
  <si>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</si>
  <si>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</si>
  <si>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</si>
  <si>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</si>
  <si>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</si>
  <si>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</si>
  <si>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</si>
  <si>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</si>
  <si>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</si>
  <si>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</si>
  <si>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</si>
  <si>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</si>
  <si>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</si>
  <si>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</si>
  <si>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</si>
  <si>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</si>
  <si>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</si>
  <si>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</si>
  <si>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</si>
  <si>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</si>
  <si>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</si>
  <si>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</si>
  <si>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</si>
  <si>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</si>
  <si>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</si>
  <si>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</si>
  <si>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</si>
  <si>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</si>
  <si>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</si>
  <si>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</si>
  <si>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</si>
  <si>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</si>
  <si>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</si>
  <si>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</si>
  <si>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</si>
  <si>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</si>
  <si>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</si>
  <si>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</si>
  <si>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</si>
  <si>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</si>
  <si>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</si>
  <si>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</si>
  <si>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</si>
  <si>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</si>
  <si>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</si>
  <si>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</si>
  <si>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</si>
  <si>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</si>
  <si>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</si>
  <si>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</si>
  <si>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</si>
  <si>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</si>
  <si>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</si>
  <si>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</si>
  <si>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</si>
  <si>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</si>
  <si>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</si>
  <si>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</si>
  <si>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</si>
  <si>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</si>
  <si>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</si>
  <si>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</si>
  <si>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</si>
  <si>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</si>
  <si>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</si>
  <si>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</si>
  <si>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</si>
  <si>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</si>
  <si>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</si>
  <si>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</si>
  <si>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</si>
  <si>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</si>
  <si>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</si>
  <si>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</si>
  <si>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</si>
  <si>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</si>
  <si>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</si>
  <si>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</si>
  <si>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</si>
  <si>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</si>
  <si>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</si>
  <si>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</si>
  <si>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</si>
  <si>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</si>
  <si>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</si>
  <si>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</si>
  <si>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</si>
  <si>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</si>
  <si>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</si>
  <si>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</si>
  <si>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</si>
  <si>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</si>
  <si>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</si>
  <si>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</si>
  <si>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</si>
  <si>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</si>
  <si>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</si>
  <si>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</si>
  <si>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</si>
  <si>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</si>
  <si>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</si>
  <si>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</si>
  <si>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</si>
  <si>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</si>
  <si>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</si>
  <si>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</si>
  <si>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</si>
  <si>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</si>
  <si>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</si>
  <si>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</si>
  <si>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</si>
  <si>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</si>
  <si>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</si>
  <si>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</si>
  <si>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</si>
  <si>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</si>
  <si>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</si>
  <si>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</si>
  <si>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</si>
  <si>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</si>
  <si>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</si>
  <si>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</si>
  <si>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</si>
  <si>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</si>
  <si>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</si>
  <si>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</si>
  <si>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</si>
  <si>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</si>
  <si>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</si>
  <si>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</si>
  <si>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</si>
  <si>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</si>
  <si>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</si>
  <si>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</si>
  <si>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</si>
  <si>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</si>
  <si>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</si>
  <si>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</si>
  <si>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</si>
  <si>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</si>
  <si>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</si>
  <si>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</si>
  <si>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</si>
  <si>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</si>
  <si>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</si>
  <si>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</si>
  <si>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</si>
  <si>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</si>
  <si>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</si>
  <si>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</si>
  <si>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</si>
  <si>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</si>
  <si>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</si>
  <si>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</si>
  <si>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</si>
  <si>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</si>
  <si>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</si>
  <si>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</si>
  <si>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</si>
  <si>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</si>
  <si>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</si>
  <si>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</si>
  <si>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</si>
  <si>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</si>
  <si>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</si>
  <si>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</si>
  <si>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</si>
  <si>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</si>
  <si>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</si>
  <si>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</si>
  <si>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</si>
  <si>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</si>
  <si>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</si>
  <si>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</si>
  <si>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</si>
  <si>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</si>
  <si>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</si>
  <si>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</si>
  <si>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</si>
  <si>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</si>
  <si>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</si>
  <si>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</si>
  <si>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</si>
  <si>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</si>
  <si>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</si>
  <si>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</si>
  <si>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</si>
  <si>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</si>
  <si>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</si>
  <si>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</si>
  <si>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</si>
  <si>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</si>
  <si>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</si>
  <si>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</si>
  <si>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</si>
  <si>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</si>
  <si>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</si>
  <si>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</si>
  <si>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</si>
  <si>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</si>
  <si>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</si>
  <si>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</si>
  <si>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</si>
  <si>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</si>
  <si>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</si>
  <si>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</si>
  <si>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</si>
  <si>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</si>
  <si>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</si>
  <si>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</si>
  <si>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</si>
  <si>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</si>
  <si>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</si>
  <si>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</si>
  <si>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</si>
  <si>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</si>
  <si>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</si>
  <si>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</si>
  <si>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</si>
  <si>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</si>
  <si>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</si>
  <si>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</si>
  <si>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</si>
  <si>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</si>
  <si>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</si>
  <si>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</si>
  <si>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</si>
  <si>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</si>
  <si>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</si>
  <si>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</si>
  <si>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</si>
  <si>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</si>
  <si>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</si>
  <si>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</si>
  <si>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</si>
  <si>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</si>
  <si>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</si>
  <si>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</si>
  <si>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</si>
  <si>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</si>
  <si>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</si>
  <si>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</si>
  <si>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</si>
  <si>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</si>
  <si>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</si>
  <si>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</si>
  <si>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</si>
  <si>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</si>
  <si>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</si>
  <si>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</si>
  <si>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</si>
  <si>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</si>
  <si>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</si>
  <si>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</si>
  <si>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</si>
  <si>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</si>
  <si>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</si>
  <si>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</si>
  <si>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</si>
  <si>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</si>
  <si>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</si>
  <si>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</si>
  <si>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</si>
  <si>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</si>
  <si>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</si>
  <si>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</si>
  <si>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</si>
  <si>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</si>
  <si>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</si>
  <si>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</si>
  <si>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</si>
  <si>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</si>
  <si>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</si>
  <si>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</si>
  <si>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</si>
  <si>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</si>
  <si>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</si>
  <si>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</si>
  <si>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</si>
  <si>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</si>
  <si>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</si>
  <si>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</si>
  <si>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</si>
  <si>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</si>
  <si>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</si>
  <si>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</si>
  <si>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</si>
  <si>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</si>
  <si>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</si>
  <si>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</si>
  <si>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</si>
  <si>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</si>
  <si>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</si>
  <si>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</si>
  <si>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</si>
  <si>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</si>
  <si>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</si>
  <si>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</si>
  <si>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</si>
  <si>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</si>
  <si>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</si>
  <si>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</si>
  <si>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</si>
  <si>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</si>
  <si>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</si>
  <si>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</si>
  <si>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</si>
  <si>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</si>
  <si>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</si>
  <si>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</si>
  <si>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</si>
  <si>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</si>
  <si>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</si>
  <si>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</si>
  <si>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</si>
  <si>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</si>
  <si>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</si>
  <si>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</si>
  <si>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</si>
  <si>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</si>
  <si>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</si>
  <si>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</si>
  <si>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</si>
  <si>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</si>
  <si>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</si>
  <si>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</si>
  <si>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</si>
  <si>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</si>
  <si>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</si>
  <si>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</si>
  <si>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</si>
  <si>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</si>
  <si>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</si>
  <si>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</si>
  <si>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</si>
  <si>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</si>
  <si>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</si>
  <si>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</si>
  <si>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</si>
  <si>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</si>
  <si>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</si>
  <si>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</si>
  <si>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</si>
  <si>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</si>
  <si>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</si>
  <si>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</si>
  <si>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</si>
  <si>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</si>
  <si>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</si>
  <si>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</si>
  <si>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</si>
  <si>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</si>
  <si>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</si>
  <si>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</si>
  <si>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</si>
  <si>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</si>
  <si>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</si>
  <si>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</si>
  <si>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</si>
  <si>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</si>
  <si>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</si>
  <si>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</si>
  <si>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</si>
  <si>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</si>
  <si>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</si>
  <si>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</si>
  <si>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</si>
  <si>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</si>
  <si>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</si>
  <si>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</si>
  <si>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</si>
  <si>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</si>
  <si>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</si>
  <si>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</si>
  <si>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</si>
  <si>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</si>
  <si>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</si>
  <si>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</si>
  <si>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</si>
  <si>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</si>
  <si>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</si>
  <si>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</si>
  <si>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</si>
  <si>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</si>
  <si>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</si>
  <si>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</si>
  <si>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</si>
  <si>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</si>
  <si>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</si>
  <si>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</si>
  <si>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</si>
  <si>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</si>
  <si>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</si>
  <si>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</si>
  <si>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</si>
  <si>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</si>
  <si>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</si>
  <si>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</si>
  <si>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</si>
  <si>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</si>
  <si>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</si>
  <si>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</si>
  <si>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</si>
  <si>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</si>
  <si>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</si>
  <si>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</si>
  <si>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</si>
  <si>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</si>
  <si>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</si>
  <si>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</si>
  <si>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</si>
  <si>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</si>
  <si>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</si>
  <si>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</si>
  <si>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</si>
  <si>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</si>
  <si>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</si>
  <si>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</si>
  <si>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</si>
  <si>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</si>
  <si>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</si>
  <si>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</si>
  <si>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</si>
  <si>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</si>
  <si>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</si>
  <si>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</si>
  <si>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</si>
  <si>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</si>
  <si>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</si>
  <si>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</si>
  <si>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</si>
  <si>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</si>
  <si>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</si>
  <si>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</si>
  <si>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</si>
  <si>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</si>
  <si>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</si>
  <si>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</si>
  <si>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</si>
  <si>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</si>
  <si>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</si>
  <si>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</si>
  <si>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</si>
  <si>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</si>
  <si>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</si>
  <si>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</si>
  <si>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</si>
  <si>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</si>
  <si>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</si>
  <si>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</si>
  <si>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</si>
  <si>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</si>
  <si>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</si>
  <si>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</si>
  <si>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</si>
  <si>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</si>
  <si>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</si>
  <si>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</si>
  <si>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</si>
  <si>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</si>
  <si>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</si>
  <si>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</si>
  <si>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</si>
  <si>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</si>
  <si>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</si>
  <si>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</si>
  <si>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</si>
  <si>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</si>
  <si>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</si>
  <si>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</si>
  <si>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</si>
  <si>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</si>
  <si>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</si>
  <si>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</si>
  <si>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</si>
  <si>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</si>
  <si>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</si>
  <si>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</si>
  <si>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</si>
  <si>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</si>
  <si>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</si>
  <si>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</si>
  <si>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</si>
  <si>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</si>
  <si>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</si>
  <si>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</si>
  <si>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</si>
  <si>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</si>
  <si>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</si>
  <si>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</si>
  <si>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</si>
  <si>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</si>
  <si>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</si>
  <si>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</si>
  <si>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</si>
  <si>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</si>
  <si>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</si>
  <si>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</si>
  <si>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</si>
  <si>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</si>
  <si>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</si>
  <si>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</si>
  <si>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</si>
  <si>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</si>
  <si>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</si>
  <si>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</si>
  <si>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</si>
  <si>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</si>
  <si>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</si>
  <si>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</si>
  <si>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</si>
  <si>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</si>
  <si>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</si>
  <si>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</si>
  <si>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</si>
  <si>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</si>
  <si>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</si>
  <si>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</si>
  <si>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</si>
  <si>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</si>
  <si>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</si>
  <si>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</si>
  <si>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</si>
  <si>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</si>
  <si>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</si>
  <si>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</si>
  <si>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</si>
  <si>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</si>
  <si>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</si>
  <si>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</si>
  <si>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</si>
  <si>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</si>
  <si>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</si>
  <si>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</si>
  <si>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</si>
  <si>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</si>
  <si>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</si>
  <si>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</si>
  <si>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</si>
  <si>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</si>
  <si>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</si>
  <si>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</si>
  <si>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</si>
  <si>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</si>
  <si>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</si>
  <si>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</si>
  <si>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</si>
  <si>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</si>
  <si>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</si>
  <si>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</si>
  <si>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</si>
  <si>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</si>
  <si>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</si>
  <si>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</si>
  <si>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</si>
  <si>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</si>
  <si>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</si>
  <si>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</si>
  <si>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</si>
  <si>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</si>
  <si>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</si>
  <si>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</si>
  <si>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</si>
  <si>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</si>
  <si>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</si>
  <si>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</si>
  <si>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</si>
  <si>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</si>
  <si>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</si>
  <si>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</si>
  <si>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</si>
  <si>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</si>
  <si>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</si>
  <si>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</si>
  <si>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</si>
  <si>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</si>
  <si>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</si>
  <si>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</si>
  <si>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</si>
  <si>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</si>
  <si>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</si>
  <si>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</si>
  <si>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</si>
  <si>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</si>
  <si>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</si>
  <si>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</si>
  <si>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</si>
  <si>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</si>
  <si>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</si>
  <si>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</si>
  <si>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</si>
  <si>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</si>
  <si>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</si>
  <si>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</si>
  <si>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</si>
  <si>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</si>
  <si>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</si>
  <si>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</si>
  <si>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</si>
  <si>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</si>
  <si>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</si>
  <si>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</si>
  <si>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</si>
  <si>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</si>
  <si>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</si>
  <si>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</si>
  <si>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</si>
  <si>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</si>
  <si>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</si>
  <si>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</si>
  <si>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</si>
  <si>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</si>
  <si>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</si>
  <si>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</si>
  <si>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</si>
  <si>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</si>
  <si>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</si>
  <si>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</si>
  <si>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</si>
  <si>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</si>
  <si>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</si>
  <si>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</si>
  <si>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</si>
  <si>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</si>
  <si>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</si>
  <si>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</si>
  <si>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</si>
  <si>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</si>
  <si>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</si>
  <si>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</si>
  <si>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</si>
  <si>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</si>
  <si>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</si>
  <si>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</si>
  <si>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</si>
  <si>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</si>
  <si>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</si>
  <si>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</si>
  <si>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</si>
  <si>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</si>
  <si>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</si>
  <si>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</si>
  <si>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</si>
  <si>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</si>
  <si>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</si>
  <si>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</si>
  <si>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</si>
  <si>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</si>
  <si>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</si>
  <si>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</si>
  <si>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</si>
  <si>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</si>
  <si>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</si>
  <si>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</si>
  <si>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</si>
  <si>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</si>
  <si>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</si>
  <si>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</si>
  <si>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</si>
  <si>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</si>
  <si>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</si>
  <si>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</si>
  <si>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</si>
  <si>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</si>
  <si>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</si>
  <si>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</si>
  <si>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</si>
  <si>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</si>
  <si>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</si>
  <si>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</si>
  <si>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</si>
  <si>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</si>
  <si>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</si>
  <si>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</si>
  <si>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</si>
  <si>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</si>
  <si>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</si>
  <si>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</si>
  <si>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</si>
  <si>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</si>
  <si>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</si>
  <si>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</si>
  <si>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</si>
  <si>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</si>
  <si>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</si>
  <si>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</si>
  <si>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</si>
  <si>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</si>
  <si>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</si>
  <si>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</si>
  <si>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</si>
  <si>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</si>
  <si>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</si>
  <si>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</si>
  <si>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</si>
  <si>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</si>
  <si>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</si>
  <si>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</si>
  <si>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</si>
  <si>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</si>
  <si>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</si>
  <si>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</si>
  <si>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</si>
  <si>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</si>
  <si>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</si>
  <si>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</si>
  <si>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</si>
  <si>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</si>
  <si>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</si>
  <si>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</si>
  <si>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</si>
  <si>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</si>
  <si>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</si>
  <si>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</si>
  <si>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</si>
  <si>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</si>
  <si>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</si>
  <si>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</si>
  <si>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</si>
  <si>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</si>
  <si>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</si>
  <si>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</si>
  <si>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</si>
  <si>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</si>
  <si>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</si>
  <si>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</si>
  <si>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</si>
  <si>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</si>
  <si>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</si>
  <si>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</si>
  <si>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</si>
  <si>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</si>
  <si>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</si>
  <si>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</si>
  <si>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</si>
  <si>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</si>
  <si>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</si>
  <si>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</si>
  <si>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</si>
  <si>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</si>
  <si>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</si>
  <si>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</si>
  <si>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</si>
  <si>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</si>
  <si>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</si>
  <si>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</si>
  <si>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</si>
  <si>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</si>
  <si>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</si>
  <si>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</si>
  <si>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</si>
  <si>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</si>
  <si>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</si>
  <si>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</si>
  <si>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</si>
  <si>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</si>
  <si>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</si>
  <si>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</si>
  <si>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</si>
  <si>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</si>
  <si>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</si>
  <si>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</si>
  <si>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</si>
  <si>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</si>
  <si>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</si>
  <si>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</si>
  <si>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</si>
  <si>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</si>
  <si>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</si>
  <si>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</si>
  <si>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</si>
  <si>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</si>
  <si>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</si>
  <si>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</si>
  <si>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</si>
  <si>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</si>
  <si>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</si>
  <si>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</si>
  <si>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</si>
  <si>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</si>
  <si>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</si>
  <si>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</si>
  <si>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</si>
  <si>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</si>
  <si>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</si>
  <si>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</si>
  <si>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</si>
  <si>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</si>
  <si>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</si>
  <si>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</si>
  <si>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</si>
  <si>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</si>
  <si>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</si>
  <si>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</si>
  <si>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</si>
  <si>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</si>
  <si>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</si>
  <si>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</si>
  <si>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</si>
  <si>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</si>
  <si>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</si>
  <si>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</si>
  <si>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</si>
  <si>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</si>
  <si>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</si>
  <si>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</si>
  <si>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</si>
  <si>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</si>
  <si>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</si>
  <si>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</si>
  <si>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</si>
  <si>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</si>
  <si>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</si>
  <si>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</si>
  <si>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</si>
  <si>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</si>
  <si>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</si>
  <si>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</si>
  <si>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</si>
  <si>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</si>
  <si>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</si>
  <si>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</si>
  <si>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</si>
  <si>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</si>
  <si>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</si>
  <si>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</si>
  <si>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</si>
  <si>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</si>
  <si>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</si>
  <si>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</si>
  <si>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</si>
  <si>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</si>
  <si>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</si>
  <si>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</si>
  <si>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</si>
  <si>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</si>
  <si>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</si>
  <si>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</si>
  <si>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</si>
  <si>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</si>
  <si>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</si>
  <si>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</si>
  <si>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</si>
  <si>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</si>
  <si>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</si>
  <si>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</si>
  <si>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</si>
  <si>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</si>
  <si>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</si>
  <si>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</si>
  <si>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</si>
  <si>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</si>
  <si>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</si>
  <si>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</si>
  <si>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</si>
  <si>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</si>
  <si>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</si>
  <si>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</si>
  <si>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</si>
  <si>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</si>
  <si>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</si>
  <si>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</si>
  <si>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</si>
  <si>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</si>
  <si>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</si>
  <si>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</si>
  <si>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</si>
  <si>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</si>
  <si>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</si>
  <si>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</si>
  <si>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</si>
  <si>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</si>
  <si>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</si>
  <si>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</si>
  <si>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</si>
  <si>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</si>
  <si>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</si>
  <si>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</si>
  <si>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</si>
  <si>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</si>
  <si>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</si>
  <si>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</si>
  <si>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</si>
  <si>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</si>
  <si>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</si>
  <si>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</si>
  <si>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</si>
  <si>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</si>
  <si>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</si>
  <si>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</si>
  <si>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</si>
  <si>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</si>
  <si>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</si>
  <si>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</si>
  <si>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</si>
  <si>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</si>
  <si>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</si>
  <si>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</si>
  <si>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</si>
  <si>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</si>
  <si>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</si>
  <si>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</si>
  <si>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</si>
  <si>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</si>
  <si>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</si>
  <si>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</si>
  <si>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</si>
  <si>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</si>
  <si>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</si>
  <si>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</si>
  <si>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</si>
  <si>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</si>
  <si>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</si>
  <si>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</si>
  <si>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</si>
  <si>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</si>
  <si>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</si>
  <si>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</si>
  <si>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</si>
  <si>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</si>
  <si>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</si>
  <si>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</si>
  <si>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</si>
  <si>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</si>
  <si>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</si>
  <si>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</si>
  <si>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</si>
  <si>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</si>
  <si>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</si>
  <si>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</si>
  <si>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</si>
  <si>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</si>
  <si>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</si>
  <si>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</si>
  <si>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</si>
  <si>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</si>
  <si>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</si>
  <si>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</si>
  <si>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</si>
  <si>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</si>
  <si>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</si>
  <si>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</si>
  <si>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</si>
  <si>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</si>
  <si>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</si>
  <si>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</si>
  <si>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</si>
  <si>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</si>
  <si>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</si>
  <si>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</si>
  <si>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</si>
  <si>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</si>
  <si>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</si>
  <si>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</si>
  <si>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</si>
  <si>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</si>
  <si>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</si>
  <si>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</si>
  <si>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</si>
  <si>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</si>
  <si>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</si>
  <si>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</si>
  <si>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</si>
  <si>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</si>
  <si>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</si>
  <si>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</si>
  <si>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</si>
  <si>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</si>
  <si>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</si>
  <si>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</si>
  <si>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</si>
  <si>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</si>
  <si>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</si>
  <si>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</si>
  <si>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</si>
  <si>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</si>
  <si>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</si>
  <si>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</si>
  <si>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</si>
  <si>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</si>
  <si>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</si>
  <si>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</si>
  <si>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</si>
  <si>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</si>
  <si>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</si>
  <si>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</si>
  <si>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</si>
  <si>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</si>
  <si>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</si>
  <si>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</si>
  <si>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</si>
  <si>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</si>
  <si>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</si>
  <si>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</si>
  <si>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</si>
  <si>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</si>
  <si>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</si>
  <si>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</si>
  <si>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</si>
  <si>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</si>
  <si>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</si>
  <si>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</si>
  <si>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</si>
  <si>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</si>
  <si>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</si>
  <si>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</si>
  <si>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</si>
  <si>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</si>
  <si>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</si>
  <si>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</si>
  <si>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</si>
  <si>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</si>
  <si>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</si>
  <si>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</si>
  <si>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</si>
  <si>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</si>
  <si>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</si>
  <si>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</si>
  <si>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</si>
  <si>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</si>
  <si>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</si>
  <si>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</si>
  <si>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</si>
  <si>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</si>
  <si>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</si>
  <si>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</si>
  <si>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</si>
  <si>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</si>
  <si>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</si>
  <si>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</si>
  <si>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</si>
  <si>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</si>
  <si>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</si>
  <si>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</si>
  <si>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</si>
  <si>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</si>
  <si>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</si>
  <si>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</si>
  <si>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</si>
  <si>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</si>
  <si>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</si>
  <si>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</si>
  <si>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</si>
  <si>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</si>
  <si>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</si>
  <si>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</si>
  <si>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</si>
  <si>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</si>
  <si>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</si>
  <si>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</si>
  <si>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</si>
  <si>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</si>
  <si>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</si>
  <si>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</si>
  <si>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</si>
  <si>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</si>
  <si>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</si>
  <si>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</si>
  <si>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</si>
  <si>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</si>
  <si>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</si>
  <si>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</si>
  <si>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</si>
  <si>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</si>
  <si>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</si>
  <si>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</si>
  <si>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</si>
  <si>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</si>
  <si>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</si>
  <si>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</si>
  <si>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</si>
  <si>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</si>
  <si>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</si>
  <si>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</si>
  <si>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</si>
  <si>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</si>
  <si>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</si>
  <si>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</si>
  <si>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</si>
  <si>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</si>
  <si>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</si>
  <si>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</si>
  <si>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</si>
  <si>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</si>
  <si>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</si>
  <si>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</si>
  <si>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</si>
  <si>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</si>
  <si>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</si>
  <si>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</si>
  <si>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</si>
  <si>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</si>
  <si>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</si>
  <si>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</si>
  <si>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</si>
  <si>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</si>
  <si>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</si>
  <si>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</si>
  <si>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</si>
  <si>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</si>
  <si>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</si>
  <si>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</si>
  <si>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</si>
  <si>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</si>
  <si>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</si>
  <si>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</si>
  <si>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</si>
  <si>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</si>
  <si>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</si>
  <si>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</si>
  <si>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</si>
  <si>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</si>
  <si>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</si>
  <si>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</si>
  <si>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</si>
  <si>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</si>
  <si>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</si>
  <si>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</si>
  <si>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</si>
  <si>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</si>
  <si>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</si>
  <si>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</si>
  <si>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</si>
  <si>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</si>
  <si>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</si>
  <si>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</si>
  <si>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</si>
  <si>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</si>
  <si>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</si>
  <si>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</si>
  <si>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</si>
  <si>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</si>
  <si>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</si>
  <si>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</si>
  <si>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</si>
  <si>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</si>
  <si>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</si>
  <si>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</si>
  <si>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</si>
  <si>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</si>
  <si>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</si>
  <si>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</si>
  <si>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</si>
  <si>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</si>
  <si>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</si>
  <si>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</si>
  <si>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</si>
  <si>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</si>
  <si>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</si>
  <si>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</si>
  <si>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</si>
  <si>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</si>
  <si>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</si>
  <si>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</si>
  <si>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</si>
  <si>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</si>
  <si>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</si>
  <si>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</si>
  <si>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</si>
  <si>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</si>
  <si>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</si>
  <si>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</si>
  <si>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</si>
  <si>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</si>
  <si>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</si>
  <si>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</si>
  <si>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</si>
  <si>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</si>
  <si>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</si>
  <si>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</si>
  <si>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</si>
  <si>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</si>
  <si>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</si>
  <si>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</si>
  <si>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</si>
  <si>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</si>
  <si>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</si>
  <si>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</si>
  <si>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</si>
  <si>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</si>
  <si>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</si>
  <si>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</si>
  <si>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</si>
  <si>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</si>
  <si>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</si>
  <si>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</si>
  <si>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</si>
  <si>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</si>
  <si>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</si>
  <si>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</si>
  <si>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</si>
  <si>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</si>
  <si>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</si>
  <si>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</si>
  <si>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</si>
  <si>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</si>
  <si>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</si>
  <si>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</si>
  <si>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</si>
  <si>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</si>
  <si>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</si>
  <si>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</si>
  <si>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</si>
  <si>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</si>
  <si>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</si>
  <si>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</si>
  <si>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</si>
  <si>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</si>
  <si>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</si>
  <si>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</si>
  <si>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</si>
  <si>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</si>
  <si>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</si>
  <si>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</si>
  <si>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</si>
  <si>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</si>
  <si>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</si>
  <si>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</si>
  <si>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</si>
  <si>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</si>
  <si>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</si>
  <si>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</si>
  <si>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</si>
  <si>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</si>
  <si>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</si>
  <si>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</si>
  <si>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</si>
  <si>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</si>
  <si>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</si>
  <si>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</si>
  <si>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</si>
  <si>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</si>
  <si>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</si>
  <si>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</si>
  <si>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</si>
  <si>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</si>
  <si>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</si>
  <si>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</si>
  <si>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</si>
  <si>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</si>
  <si>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</si>
  <si>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</si>
  <si>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</si>
  <si>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</si>
  <si>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</si>
  <si>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</si>
  <si>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</si>
  <si>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</si>
  <si>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</si>
  <si>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</si>
  <si>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</si>
  <si>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</si>
  <si>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</si>
  <si>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</si>
  <si>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</si>
  <si>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</si>
  <si>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</si>
  <si>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</si>
  <si>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</si>
  <si>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</si>
  <si>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</si>
  <si>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</si>
  <si>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</si>
  <si>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</si>
  <si>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</si>
  <si>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</si>
  <si>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</si>
  <si>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</si>
  <si>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</si>
  <si>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</si>
  <si>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</si>
  <si>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</si>
  <si>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</si>
  <si>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</si>
  <si>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</si>
  <si>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</si>
  <si>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</si>
  <si>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</si>
  <si>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</si>
  <si>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</si>
  <si>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</si>
  <si>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</si>
  <si>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</si>
  <si>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</si>
  <si>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</si>
  <si>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</si>
  <si>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</si>
  <si>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</si>
  <si>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</si>
  <si>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</si>
  <si>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</si>
  <si>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</si>
  <si>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</si>
  <si>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</si>
  <si>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</si>
  <si>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</si>
  <si>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</si>
  <si>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</si>
  <si>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</si>
  <si>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</si>
  <si>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</si>
  <si>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</si>
  <si>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</si>
  <si>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</si>
  <si>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</si>
  <si>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</si>
  <si>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</si>
  <si>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</si>
  <si>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</si>
  <si>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</si>
  <si>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</si>
  <si>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</si>
  <si>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</si>
  <si>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</si>
  <si>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</si>
  <si>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</si>
  <si>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</si>
  <si>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</si>
  <si>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</si>
  <si>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</si>
  <si>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</si>
  <si>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</si>
  <si>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</si>
  <si>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</si>
  <si>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</si>
  <si>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</si>
  <si>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</si>
  <si>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</si>
  <si>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</si>
  <si>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</si>
  <si>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</si>
  <si>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</si>
  <si>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</si>
  <si>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</si>
  <si>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</si>
  <si>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</si>
  <si>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</si>
  <si>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</si>
  <si>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</si>
  <si>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</si>
  <si>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</si>
  <si>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</si>
  <si>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</si>
  <si>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</si>
  <si>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</si>
  <si>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</si>
  <si>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</si>
  <si>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</si>
  <si>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</si>
  <si>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</si>
  <si>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</si>
  <si>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</si>
  <si>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</si>
  <si>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</si>
  <si>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</si>
  <si>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</si>
  <si>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</si>
  <si>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</si>
  <si>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</si>
  <si>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</si>
  <si>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</si>
  <si>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</si>
  <si>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</si>
  <si>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</si>
  <si>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</si>
  <si>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</si>
  <si>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</si>
  <si>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</si>
  <si>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</si>
  <si>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</si>
  <si>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</si>
  <si>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</si>
  <si>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</si>
  <si>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</si>
  <si>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</si>
  <si>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</si>
  <si>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</si>
  <si>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</si>
  <si>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</si>
  <si>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</si>
  <si>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</si>
  <si>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</si>
  <si>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</si>
  <si>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</si>
  <si>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</si>
  <si>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</si>
  <si>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</si>
  <si>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</si>
  <si>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</si>
  <si>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</si>
  <si>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</si>
  <si>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</si>
  <si>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</si>
  <si>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</si>
  <si>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</si>
  <si>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</si>
  <si>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</si>
  <si>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</si>
  <si>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</si>
  <si>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</si>
  <si>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</si>
  <si>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</si>
  <si>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</si>
  <si>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</si>
  <si>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</si>
  <si>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</si>
  <si>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</si>
  <si>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</si>
  <si>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</si>
  <si>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</si>
  <si>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</si>
  <si>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</si>
  <si>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</si>
  <si>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</si>
  <si>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</si>
  <si>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</si>
  <si>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</si>
  <si>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</si>
  <si>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</si>
  <si>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</si>
  <si>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</si>
  <si>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</si>
  <si>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</si>
  <si>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</si>
  <si>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</si>
  <si>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</si>
  <si>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</si>
  <si>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</si>
  <si>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</si>
  <si>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</si>
  <si>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</si>
  <si>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</si>
  <si>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</si>
  <si>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</si>
  <si>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</si>
  <si>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</si>
  <si>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</si>
  <si>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</si>
  <si>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</si>
  <si>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</si>
  <si>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</si>
  <si>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</si>
  <si>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</si>
  <si>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</si>
  <si>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</si>
  <si>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</si>
  <si>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</si>
  <si>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</si>
  <si>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</si>
  <si>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</si>
  <si>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</si>
  <si>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</si>
  <si>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</si>
  <si>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</si>
  <si>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</si>
  <si>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</si>
  <si>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</si>
  <si>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</si>
  <si>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</si>
  <si>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</si>
  <si>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</si>
  <si>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</si>
  <si>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</si>
  <si>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</si>
  <si>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</si>
  <si>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</si>
  <si>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</si>
  <si>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</si>
  <si>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</si>
  <si>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</si>
  <si>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</si>
  <si>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</si>
  <si>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</si>
  <si>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</si>
  <si>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</si>
  <si>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</si>
  <si>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</si>
  <si>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</si>
  <si>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</si>
  <si>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</si>
  <si>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</si>
  <si>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</si>
  <si>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</si>
  <si>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</si>
  <si>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</si>
  <si>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</si>
  <si>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</si>
  <si>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</si>
  <si>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</si>
  <si>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</si>
  <si>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</si>
  <si>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</si>
  <si>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</si>
  <si>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</si>
  <si>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</si>
  <si>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</si>
  <si>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</si>
  <si>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</si>
  <si>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</si>
  <si>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</si>
  <si>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</si>
  <si>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</si>
  <si>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</si>
  <si>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</si>
  <si>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</si>
  <si>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</si>
  <si>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</si>
  <si>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</si>
  <si>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</si>
  <si>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</si>
  <si>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</si>
  <si>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</si>
  <si>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</si>
  <si>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</si>
  <si>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</si>
  <si>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</si>
  <si>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</si>
  <si>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</si>
  <si>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</si>
  <si>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</si>
  <si>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</si>
  <si>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</si>
  <si>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</si>
  <si>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</si>
  <si>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</si>
  <si>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</si>
  <si>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</si>
  <si>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</si>
  <si>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</si>
  <si>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</si>
  <si>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</si>
  <si>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</si>
  <si>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</si>
  <si>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</si>
  <si>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</si>
  <si>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</si>
  <si>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</si>
  <si>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</si>
  <si>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</si>
  <si>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</si>
  <si>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</si>
  <si>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</si>
  <si>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</si>
  <si>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</si>
  <si>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</si>
  <si>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</si>
  <si>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</si>
  <si>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</si>
  <si>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</si>
  <si>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</si>
  <si>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</si>
  <si>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</si>
  <si>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</si>
  <si>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</si>
  <si>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</si>
  <si>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</si>
  <si>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</si>
  <si>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</si>
  <si>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</si>
  <si>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</si>
  <si>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</si>
  <si>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</si>
  <si>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</si>
  <si>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</si>
  <si>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</si>
  <si>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</si>
  <si>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</si>
  <si>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</si>
  <si>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</si>
  <si>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</si>
  <si>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</si>
  <si>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</si>
  <si>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</si>
  <si>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</si>
  <si>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</si>
  <si>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</si>
  <si>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</si>
  <si>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</si>
  <si>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</si>
  <si>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</si>
  <si>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</si>
  <si>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</si>
  <si>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</si>
  <si>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</si>
  <si>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</si>
  <si>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</si>
  <si>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</si>
  <si>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</si>
  <si>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</si>
  <si>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</si>
  <si>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</si>
  <si>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</si>
  <si>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</si>
  <si>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</si>
  <si>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</si>
  <si>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</si>
  <si>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</si>
  <si>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</si>
  <si>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</si>
  <si>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</si>
  <si>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</si>
  <si>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</si>
  <si>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</si>
  <si>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</si>
  <si>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</si>
  <si>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</si>
  <si>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</si>
  <si>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</si>
  <si>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</si>
  <si>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</si>
  <si>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</si>
  <si>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</si>
  <si>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</si>
  <si>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</si>
  <si>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</si>
  <si>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</si>
  <si>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</si>
  <si>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</si>
  <si>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</si>
  <si>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</si>
  <si>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</si>
  <si>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</si>
  <si>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</si>
  <si>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</si>
  <si>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</si>
  <si>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</si>
  <si>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</si>
  <si>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</si>
  <si>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</si>
  <si>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</si>
  <si>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</si>
  <si>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</si>
  <si>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</si>
  <si>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</si>
  <si>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</si>
  <si>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</si>
  <si>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</si>
  <si>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</si>
  <si>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</si>
  <si>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</si>
  <si>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</si>
  <si>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</si>
  <si>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</si>
  <si>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</si>
  <si>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</si>
  <si>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</si>
  <si>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</si>
  <si>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</si>
  <si>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</si>
  <si>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</si>
  <si>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</si>
  <si>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</si>
  <si>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</si>
  <si>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</si>
  <si>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</si>
  <si>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</si>
  <si>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</si>
  <si>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</si>
  <si>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</si>
  <si>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</si>
  <si>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</si>
  <si>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</si>
  <si>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</si>
  <si>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</si>
  <si>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</si>
  <si>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</si>
  <si>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</si>
  <si>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</si>
  <si>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</si>
  <si>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</si>
  <si>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</si>
  <si>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</si>
  <si>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</si>
  <si>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</si>
  <si>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</si>
  <si>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</si>
  <si>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</si>
  <si>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</si>
  <si>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</si>
  <si>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</si>
  <si>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</si>
  <si>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</si>
  <si>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</si>
  <si>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</si>
  <si>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</si>
  <si>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</si>
  <si>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</si>
  <si>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</si>
  <si>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</si>
  <si>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</si>
  <si>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</si>
  <si>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</si>
  <si>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</si>
  <si>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</si>
  <si>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</si>
  <si>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</si>
  <si>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</si>
  <si>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</si>
  <si>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</si>
  <si>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</si>
  <si>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</si>
  <si>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</si>
  <si>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</si>
  <si>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</si>
  <si>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</si>
  <si>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</si>
  <si>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</si>
  <si>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</si>
  <si>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</si>
  <si>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</si>
  <si>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</si>
  <si>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</si>
  <si>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</si>
  <si>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</si>
  <si>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</si>
  <si>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</si>
  <si>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</si>
  <si>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</si>
  <si>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</si>
  <si>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</si>
  <si>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</si>
  <si>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</si>
  <si>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</si>
  <si>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</si>
  <si>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</si>
  <si>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</si>
  <si>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</si>
  <si>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</si>
  <si>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</si>
  <si>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</si>
  <si>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</si>
  <si>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</si>
  <si>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</si>
  <si>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</si>
  <si>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</si>
  <si>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</si>
  <si>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</si>
  <si>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</si>
  <si>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</si>
  <si>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</si>
  <si>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</si>
  <si>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</si>
  <si>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</si>
  <si>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</si>
  <si>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</si>
  <si>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</si>
  <si>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</si>
  <si>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</si>
  <si>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</si>
  <si>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</si>
  <si>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</si>
  <si>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</si>
  <si>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</si>
  <si>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</si>
  <si>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</si>
  <si>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</si>
  <si>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</si>
  <si>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</si>
  <si>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</si>
  <si>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</si>
  <si>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</si>
  <si>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</si>
  <si>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</si>
  <si>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</si>
  <si>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</si>
  <si>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</si>
  <si>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</si>
  <si>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</si>
  <si>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</si>
  <si>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</si>
  <si>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</si>
  <si>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</si>
  <si>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</si>
  <si>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</si>
  <si>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</si>
  <si>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</si>
  <si>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</si>
  <si>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</si>
  <si>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</si>
  <si>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</si>
  <si>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</si>
  <si>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</si>
  <si>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</si>
  <si>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</si>
  <si>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</si>
  <si>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</si>
  <si>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</si>
  <si>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</si>
  <si>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</si>
  <si>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</si>
  <si>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</si>
  <si>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</si>
  <si>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</si>
  <si>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</si>
  <si>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</si>
  <si>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</si>
  <si>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</si>
  <si>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</si>
  <si>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</si>
  <si>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</si>
  <si>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</si>
  <si>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</si>
  <si>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</si>
  <si>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</si>
  <si>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</si>
  <si>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</si>
  <si>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</si>
  <si>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</si>
  <si>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</si>
  <si>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</si>
  <si>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</si>
  <si>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</si>
  <si>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</si>
  <si>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</si>
  <si>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</si>
  <si>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</si>
  <si>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</si>
  <si>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</si>
  <si>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</si>
  <si>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</si>
  <si>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</si>
  <si>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</si>
  <si>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</si>
  <si>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</si>
  <si>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</si>
  <si>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</si>
  <si>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</si>
  <si>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</si>
  <si>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</si>
  <si>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</si>
  <si>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</si>
  <si>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</si>
  <si>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</si>
  <si>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</si>
  <si>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</si>
  <si>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</si>
  <si>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</si>
  <si>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</si>
  <si>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</si>
  <si>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</si>
  <si>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</si>
  <si>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</si>
  <si>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</si>
  <si>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</si>
  <si>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</si>
  <si>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</si>
  <si>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</si>
  <si>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</si>
  <si>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</si>
  <si>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</si>
  <si>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</si>
  <si>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</si>
  <si>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</si>
  <si>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</si>
  <si>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</si>
  <si>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</si>
  <si>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</si>
  <si>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</si>
  <si>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</si>
  <si>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</si>
  <si>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</si>
  <si>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</si>
  <si>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</si>
  <si>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</si>
  <si>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</si>
  <si>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</si>
  <si>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</si>
  <si>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</si>
  <si>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</si>
  <si>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</si>
  <si>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</si>
  <si>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</si>
  <si>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</si>
  <si>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</si>
  <si>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</si>
  <si>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</si>
  <si>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</si>
  <si>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</si>
  <si>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</si>
  <si>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</si>
  <si>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</si>
  <si>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</si>
  <si>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</si>
  <si>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</si>
  <si>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</si>
  <si>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</si>
  <si>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</si>
  <si>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</si>
  <si>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</si>
  <si>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</si>
  <si>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</si>
  <si>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</si>
  <si>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</si>
  <si>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</si>
  <si>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</si>
  <si>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</si>
  <si>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</si>
  <si>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</si>
  <si>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</si>
  <si>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</si>
  <si>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</si>
  <si>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</si>
  <si>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</si>
  <si>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</si>
  <si>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</si>
  <si>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</si>
  <si>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</si>
  <si>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</si>
  <si>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</si>
  <si>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</si>
  <si>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</si>
  <si>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</si>
  <si>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</si>
  <si>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</si>
  <si>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</si>
  <si>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</si>
  <si>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</si>
  <si>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</si>
  <si>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</si>
  <si>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</si>
  <si>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</si>
  <si>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</si>
  <si>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</si>
  <si>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</si>
  <si>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</si>
  <si>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</si>
  <si>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</si>
  <si>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</si>
  <si>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</si>
  <si>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</si>
  <si>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</si>
  <si>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</si>
  <si>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</si>
  <si>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</si>
  <si>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</si>
  <si>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</si>
  <si>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</si>
  <si>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</si>
  <si>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</si>
  <si>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</si>
  <si>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</si>
  <si>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</si>
  <si>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</si>
  <si>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</si>
  <si>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</si>
  <si>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</si>
  <si>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</si>
  <si>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</si>
  <si>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</si>
  <si>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</si>
  <si>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</si>
  <si>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</si>
  <si>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</si>
  <si>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</si>
  <si>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</si>
  <si>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</si>
  <si>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</si>
  <si>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</si>
  <si>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</si>
  <si>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</si>
  <si>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</si>
  <si>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</si>
  <si>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</si>
  <si>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</si>
  <si>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</si>
  <si>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</si>
  <si>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</si>
  <si>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</si>
  <si>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</si>
  <si>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</si>
  <si>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</si>
  <si>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</si>
  <si>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</si>
  <si>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</si>
  <si>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</si>
  <si>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</si>
  <si>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</si>
  <si>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</si>
  <si>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</si>
  <si>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</si>
  <si>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</si>
  <si>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</si>
  <si>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</si>
  <si>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</si>
  <si>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</si>
  <si>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</si>
  <si>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</si>
  <si>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</si>
  <si>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</si>
  <si>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</si>
  <si>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</si>
  <si>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</si>
  <si>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</si>
  <si>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</si>
  <si>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</si>
  <si>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</si>
  <si>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</si>
  <si>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</si>
  <si>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</si>
  <si>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</si>
  <si>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</si>
  <si>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</si>
  <si>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</si>
  <si>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</si>
  <si>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</si>
  <si>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</si>
  <si>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</si>
  <si>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</si>
  <si>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</si>
  <si>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</si>
  <si>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</si>
  <si>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</si>
  <si>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</si>
  <si>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</si>
  <si>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</si>
  <si>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</si>
  <si>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</si>
  <si>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</si>
  <si>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</si>
  <si>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</si>
  <si>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</si>
  <si>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</si>
  <si>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</si>
  <si>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</si>
  <si>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</si>
  <si>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</si>
  <si>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</si>
  <si>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</si>
  <si>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</si>
  <si>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</si>
  <si>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</si>
  <si>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</si>
  <si>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</si>
  <si>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</si>
  <si>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</si>
  <si>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</si>
  <si>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</si>
  <si>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</si>
  <si>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</si>
  <si>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</si>
  <si>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</si>
  <si>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</si>
  <si>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</si>
  <si>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</si>
  <si>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</si>
  <si>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</si>
  <si>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</si>
  <si>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</si>
  <si>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</si>
  <si>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</si>
  <si>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</si>
  <si>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</si>
  <si>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</si>
  <si>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</si>
  <si>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</si>
  <si>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</si>
  <si>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</si>
  <si>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</si>
  <si>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</si>
  <si>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</si>
  <si>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</si>
  <si>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</si>
  <si>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</si>
  <si>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</si>
  <si>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</si>
  <si>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</si>
  <si>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</si>
  <si>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</si>
  <si>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</si>
  <si>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</si>
  <si>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</si>
  <si>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</si>
  <si>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</si>
  <si>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</si>
  <si>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</si>
  <si>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</si>
  <si>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</si>
  <si>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</si>
  <si>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</si>
  <si>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</si>
  <si>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</si>
  <si>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</si>
  <si>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</si>
  <si>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</si>
  <si>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</si>
  <si>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</si>
  <si>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</si>
  <si>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</si>
  <si>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</si>
  <si>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</si>
  <si>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</si>
  <si>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</si>
  <si>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</si>
  <si>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</si>
  <si>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</si>
  <si>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</si>
  <si>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</si>
  <si>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</si>
  <si>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</si>
  <si>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</si>
  <si>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</si>
  <si>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</si>
  <si>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</si>
  <si>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</si>
  <si>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</si>
  <si>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</si>
  <si>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</si>
  <si>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</si>
  <si>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</si>
  <si>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</si>
  <si>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</si>
  <si>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</si>
  <si>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</si>
  <si>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</si>
  <si>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</si>
  <si>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</si>
  <si>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</si>
  <si>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</si>
  <si>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</si>
  <si>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</si>
  <si>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</si>
  <si>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</si>
  <si>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</si>
  <si>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</si>
  <si>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</si>
  <si>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</si>
  <si>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</si>
  <si>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</si>
  <si>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</si>
  <si>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</si>
  <si>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</si>
  <si>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</si>
  <si>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</si>
  <si>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</si>
  <si>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</si>
  <si>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</si>
  <si>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</si>
  <si>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</si>
  <si>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</si>
  <si>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</si>
  <si>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</si>
  <si>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</si>
  <si>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</si>
  <si>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</si>
  <si>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</si>
  <si>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</si>
  <si>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</si>
  <si>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</si>
  <si>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</si>
  <si>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</si>
  <si>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</si>
  <si>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</si>
  <si>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</si>
  <si>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</si>
  <si>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</si>
  <si>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</si>
  <si>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</si>
  <si>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</si>
  <si>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</si>
  <si>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</si>
  <si>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</si>
  <si>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</si>
  <si>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</si>
  <si>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</si>
  <si>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</si>
  <si>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</si>
  <si>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</si>
  <si>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</si>
  <si>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</si>
  <si>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</si>
  <si>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</si>
  <si>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</si>
  <si>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</si>
  <si>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</si>
  <si>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</si>
  <si>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</si>
  <si>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</si>
  <si>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</si>
  <si>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</si>
  <si>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</si>
  <si>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</si>
  <si>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</si>
  <si>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</si>
  <si>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</si>
  <si>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</si>
  <si>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</si>
  <si>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</si>
  <si>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</si>
  <si>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</si>
  <si>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</si>
  <si>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</si>
  <si>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</si>
  <si>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</si>
  <si>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</si>
  <si>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</si>
  <si>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</si>
  <si>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</si>
  <si>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</si>
  <si>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</si>
  <si>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</si>
  <si>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</si>
  <si>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</si>
  <si>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</si>
  <si>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</si>
  <si>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</si>
  <si>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</si>
  <si>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</si>
  <si>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</si>
  <si>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</si>
  <si>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</si>
  <si>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</si>
  <si>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</si>
  <si>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</si>
  <si>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</si>
  <si>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</si>
  <si>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</si>
  <si>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</si>
  <si>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</si>
  <si>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</si>
  <si>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</si>
  <si>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</si>
  <si>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</si>
  <si>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</si>
  <si>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</si>
  <si>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</si>
  <si>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</si>
  <si>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</si>
  <si>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</si>
  <si>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</si>
  <si>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</si>
  <si>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</si>
  <si>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</si>
  <si>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</si>
  <si>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</si>
  <si>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</si>
  <si>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</si>
  <si>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</si>
  <si>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</si>
  <si>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</si>
  <si>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</si>
  <si>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</si>
  <si>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</si>
  <si>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</si>
  <si>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</si>
  <si>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</si>
  <si>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</si>
  <si>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</si>
  <si>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</si>
  <si>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</si>
  <si>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</si>
  <si>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</si>
  <si>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</si>
  <si>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</si>
  <si>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</si>
  <si>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</si>
  <si>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</si>
  <si>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</si>
  <si>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</si>
  <si>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</si>
  <si>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</si>
  <si>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</si>
  <si>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</si>
  <si>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</si>
  <si>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</si>
  <si>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</si>
  <si>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</si>
  <si>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</si>
  <si>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</si>
  <si>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</si>
  <si>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</si>
  <si>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</si>
  <si>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</si>
  <si>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</si>
  <si>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</si>
  <si>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</si>
  <si>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</si>
  <si>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</si>
  <si>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</si>
  <si>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</si>
  <si>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</si>
  <si>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</si>
  <si>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</si>
  <si>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</si>
  <si>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</si>
  <si>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</si>
  <si>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</si>
  <si>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</si>
  <si>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</si>
  <si>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</si>
  <si>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</si>
  <si>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</si>
  <si>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</si>
  <si>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</si>
  <si>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</si>
  <si>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</si>
  <si>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</si>
  <si>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</si>
  <si>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</si>
  <si>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</si>
  <si>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</si>
  <si>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</si>
  <si>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</si>
  <si>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</si>
  <si>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</si>
  <si>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</si>
  <si>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</si>
  <si>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</si>
  <si>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</si>
  <si>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</si>
  <si>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</si>
  <si>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</si>
  <si>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</si>
  <si>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</si>
  <si>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</si>
  <si>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</si>
  <si>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</si>
  <si>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</si>
  <si>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</si>
  <si>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</si>
  <si>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</si>
  <si>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</si>
  <si>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</si>
  <si>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</si>
  <si>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</si>
  <si>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</si>
  <si>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</si>
  <si>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</si>
  <si>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</si>
  <si>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</si>
  <si>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</si>
  <si>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</si>
  <si>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</si>
  <si>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</si>
  <si>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</si>
  <si>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</si>
  <si>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</si>
  <si>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</si>
  <si>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</si>
  <si>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</si>
  <si>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</si>
  <si>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</si>
  <si>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</si>
  <si>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</si>
  <si>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</si>
  <si>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</si>
  <si>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</si>
  <si>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</si>
  <si>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</si>
  <si>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</si>
  <si>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</si>
  <si>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</si>
  <si>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</si>
  <si>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</si>
  <si>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</si>
  <si>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</si>
  <si>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</si>
  <si>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</si>
  <si>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</si>
  <si>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</si>
  <si>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</si>
  <si>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</si>
  <si>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</si>
  <si>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</si>
  <si>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</si>
  <si>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</si>
  <si>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</si>
  <si>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</si>
  <si>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</si>
  <si>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</si>
  <si>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</si>
  <si>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</si>
  <si>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</si>
  <si>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</si>
  <si>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</si>
  <si>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</si>
  <si>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</si>
  <si>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</si>
  <si>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</si>
  <si>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</si>
  <si>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</si>
  <si>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</si>
  <si>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</si>
  <si>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</si>
  <si>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</si>
  <si>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</si>
  <si>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</si>
  <si>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</si>
  <si>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</si>
  <si>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</si>
  <si>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</si>
  <si>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</si>
  <si>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</si>
  <si>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</si>
  <si>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</si>
  <si>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</si>
  <si>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</si>
  <si>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</si>
  <si>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</si>
  <si>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</si>
  <si>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</si>
  <si>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</si>
  <si>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</si>
  <si>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</si>
  <si>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</si>
  <si>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</si>
  <si>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</si>
  <si>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</si>
  <si>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</si>
  <si>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</si>
  <si>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</si>
  <si>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</si>
  <si>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</si>
  <si>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</si>
  <si>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</si>
  <si>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</si>
  <si>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</si>
  <si>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</si>
  <si>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</si>
  <si>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</si>
  <si>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</si>
  <si>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</si>
  <si>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</si>
  <si>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</si>
  <si>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</si>
  <si>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</si>
  <si>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</si>
  <si>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</si>
  <si>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</si>
  <si>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</si>
  <si>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</si>
  <si>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</si>
  <si>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</si>
  <si>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</si>
  <si>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</si>
  <si>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</si>
  <si>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</si>
  <si>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</si>
  <si>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</si>
  <si>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</si>
  <si>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</si>
  <si>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</si>
  <si>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</si>
  <si>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</si>
  <si>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</si>
  <si>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</si>
  <si>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</si>
  <si>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</si>
  <si>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</si>
  <si>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</si>
  <si>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</si>
  <si>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</si>
  <si>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</si>
  <si>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</si>
  <si>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</si>
  <si>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</si>
  <si>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</si>
  <si>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</si>
  <si>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</si>
  <si>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</si>
  <si>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</si>
  <si>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</si>
  <si>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</si>
  <si>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</si>
  <si>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</si>
  <si>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</si>
  <si>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</si>
  <si>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</si>
  <si>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</si>
  <si>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</si>
  <si>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</si>
  <si>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</si>
  <si>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</si>
  <si>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</si>
  <si>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</si>
  <si>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</si>
  <si>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</si>
  <si>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</si>
  <si>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</si>
  <si>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</si>
  <si>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</si>
  <si>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</si>
  <si>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</si>
  <si>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</si>
  <si>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</si>
  <si>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</si>
  <si>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</si>
  <si>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</si>
  <si>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</si>
  <si>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</si>
  <si>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</si>
  <si>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</si>
  <si>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</si>
  <si>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</si>
  <si>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</si>
  <si>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</si>
  <si>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</si>
  <si>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</si>
  <si>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</si>
  <si>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</si>
  <si>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</si>
  <si>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</si>
  <si>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</si>
  <si>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</si>
  <si>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</si>
  <si>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</si>
  <si>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</si>
  <si>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</si>
  <si>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</si>
  <si>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</si>
  <si>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</si>
  <si>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</si>
  <si>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</si>
  <si>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</si>
  <si>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</si>
  <si>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</si>
  <si>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</si>
  <si>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</si>
  <si>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</si>
  <si>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</si>
  <si>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</si>
  <si>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</si>
  <si>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</si>
  <si>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</si>
  <si>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</si>
  <si>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</si>
  <si>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</si>
  <si>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</si>
  <si>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</si>
  <si>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</si>
  <si>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</si>
  <si>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</si>
  <si>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</si>
  <si>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</si>
  <si>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</si>
  <si>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</si>
  <si>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</si>
  <si>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</si>
  <si>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</si>
  <si>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</si>
  <si>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</si>
  <si>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</si>
  <si>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</si>
  <si>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</si>
  <si>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</si>
  <si>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</si>
  <si>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</si>
  <si>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</si>
  <si>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</si>
  <si>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</si>
  <si>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</si>
  <si>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</si>
  <si>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</si>
  <si>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</si>
  <si>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</si>
  <si>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</si>
  <si>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</si>
  <si>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</si>
  <si>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</si>
  <si>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</si>
  <si>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</si>
  <si>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</si>
  <si>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</si>
  <si>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</si>
  <si>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</si>
  <si>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</si>
  <si>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</si>
  <si>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</si>
  <si>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</si>
  <si>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</si>
  <si>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</si>
  <si>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</si>
  <si>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</si>
  <si>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</si>
  <si>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</si>
  <si>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</si>
  <si>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</si>
  <si>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</si>
  <si>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</si>
  <si>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</si>
  <si>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</si>
  <si>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</si>
  <si>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</si>
  <si>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</si>
  <si>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</si>
  <si>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</si>
  <si>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</si>
  <si>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</si>
  <si>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</si>
  <si>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</si>
  <si>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</si>
  <si>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</si>
  <si>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</si>
  <si>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</si>
  <si>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</si>
  <si>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</si>
  <si>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</si>
  <si>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</si>
  <si>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</si>
  <si>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</si>
  <si>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</si>
  <si>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</si>
  <si>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</si>
  <si>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</si>
  <si>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</si>
  <si>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</si>
  <si>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</si>
  <si>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</si>
  <si>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</si>
  <si>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</si>
  <si>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</si>
  <si>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</si>
  <si>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</si>
  <si>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</si>
  <si>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</si>
  <si>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</si>
  <si>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</si>
  <si>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</si>
  <si>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</si>
  <si>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</si>
  <si>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</si>
  <si>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</si>
  <si>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</si>
  <si>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</si>
  <si>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</si>
  <si>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</si>
  <si>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</si>
  <si>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</si>
  <si>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</si>
  <si>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</si>
  <si>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</si>
  <si>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</si>
  <si>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</si>
  <si>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</si>
  <si>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</si>
  <si>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</si>
  <si>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</si>
  <si>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</si>
  <si>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</si>
  <si>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</si>
  <si>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</si>
  <si>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</si>
  <si>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</si>
  <si>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</si>
  <si>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</si>
  <si>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</si>
  <si>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</si>
  <si>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</si>
  <si>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</si>
  <si>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</si>
  <si>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</si>
  <si>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</si>
  <si>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</si>
  <si>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</si>
  <si>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</si>
  <si>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</si>
  <si>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</si>
  <si>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</si>
  <si>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</si>
  <si>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</si>
  <si>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</si>
  <si>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</si>
  <si>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</si>
  <si>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</si>
  <si>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</si>
  <si>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</si>
  <si>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</si>
  <si>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</si>
  <si>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</si>
  <si>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</si>
  <si>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</si>
  <si>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</si>
  <si>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</si>
  <si>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</si>
  <si>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</si>
  <si>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</si>
  <si>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</si>
  <si>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</si>
  <si>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</si>
  <si>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</si>
  <si>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</si>
  <si>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</si>
  <si>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</si>
  <si>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</si>
  <si>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</si>
  <si>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</si>
  <si>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</si>
  <si>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</si>
  <si>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</si>
  <si>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</si>
  <si>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</si>
  <si>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</si>
  <si>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</si>
  <si>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</si>
  <si>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</si>
  <si>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</si>
  <si>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</si>
  <si>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</si>
  <si>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</si>
  <si>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</si>
  <si>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</si>
  <si>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</si>
  <si>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</si>
  <si>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</si>
  <si>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</si>
  <si>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</si>
  <si>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</si>
  <si>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</si>
  <si>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</si>
  <si>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</si>
  <si>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</si>
  <si>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</si>
  <si>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</si>
  <si>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</si>
  <si>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</si>
  <si>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</si>
  <si>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</si>
  <si>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</si>
  <si>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</si>
  <si>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</si>
  <si>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</si>
  <si>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</si>
  <si>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</si>
  <si>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</si>
  <si>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</si>
  <si>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</si>
  <si>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</si>
  <si>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</si>
  <si>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</si>
  <si>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</si>
  <si>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</si>
  <si>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</si>
  <si>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</si>
  <si>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</si>
  <si>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</si>
  <si>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</si>
  <si>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</si>
  <si>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</si>
  <si>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</si>
  <si>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</si>
  <si>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</si>
  <si>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</si>
  <si>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</si>
  <si>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</si>
  <si>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</si>
  <si>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</si>
  <si>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</si>
  <si>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</si>
  <si>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</si>
  <si>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</si>
  <si>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</si>
  <si>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</si>
  <si>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</si>
  <si>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</si>
  <si>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</si>
  <si>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</si>
  <si>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</si>
  <si>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</si>
  <si>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</si>
  <si>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</si>
  <si>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</si>
  <si>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</si>
  <si>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</si>
  <si>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</si>
  <si>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</si>
  <si>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</si>
  <si>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</si>
  <si>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</si>
  <si>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</si>
  <si>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</si>
  <si>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</si>
  <si>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</si>
  <si>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</si>
  <si>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</si>
  <si>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</si>
  <si>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</si>
  <si>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</si>
  <si>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</si>
  <si>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</si>
  <si>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</si>
  <si>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</si>
  <si>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</si>
  <si>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</si>
  <si>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</si>
  <si>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</si>
  <si>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</si>
  <si>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</si>
  <si>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</si>
  <si>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</si>
  <si>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</si>
  <si>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</si>
  <si>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</si>
  <si>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</si>
  <si>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</si>
  <si>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</si>
  <si>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</si>
  <si>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</si>
  <si>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</si>
  <si>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</si>
  <si>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</si>
  <si>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</si>
  <si>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</si>
  <si>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</si>
  <si>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</si>
  <si>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</si>
  <si>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</si>
  <si>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</si>
  <si>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</si>
  <si>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</si>
  <si>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</si>
  <si>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</si>
  <si>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</si>
  <si>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</si>
  <si>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</si>
  <si>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</si>
  <si>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</si>
  <si>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</si>
  <si>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</si>
  <si>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</si>
  <si>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</si>
  <si>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</si>
  <si>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</si>
  <si>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</si>
  <si>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</si>
  <si>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</si>
  <si>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</si>
  <si>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</si>
  <si>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</si>
  <si>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</si>
  <si>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</si>
  <si>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</si>
  <si>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</si>
  <si>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</si>
  <si>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</si>
  <si>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</si>
  <si>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</si>
  <si>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</si>
  <si>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</si>
  <si>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</si>
  <si>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</si>
  <si>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</si>
  <si>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</si>
  <si>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</si>
  <si>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</si>
  <si>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</si>
  <si>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</si>
  <si>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</si>
  <si>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</si>
  <si>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</si>
  <si>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</si>
  <si>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</si>
  <si>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</si>
  <si>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</si>
  <si>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</si>
  <si>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</si>
  <si>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</si>
  <si>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</si>
  <si>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</si>
  <si>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</si>
  <si>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</si>
  <si>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</si>
  <si>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</si>
  <si>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</si>
  <si>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</si>
  <si>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</si>
  <si>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</si>
  <si>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</si>
  <si>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</si>
  <si>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</si>
  <si>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</si>
  <si>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</si>
  <si>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</si>
  <si>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</si>
  <si>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</si>
  <si>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</si>
  <si>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</si>
  <si>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</si>
  <si>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</si>
  <si>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</si>
  <si>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</si>
  <si>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</si>
  <si>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</si>
  <si>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</si>
  <si>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</si>
  <si>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</si>
  <si>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</si>
  <si>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</si>
  <si>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</si>
  <si>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</si>
  <si>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</si>
  <si>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</si>
  <si>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</si>
  <si>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</si>
  <si>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</si>
  <si>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</si>
  <si>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</si>
  <si>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</si>
  <si>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</si>
  <si>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</si>
  <si>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</si>
  <si>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</si>
  <si>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</si>
  <si>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</si>
  <si>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</si>
  <si>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</si>
  <si>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</si>
  <si>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</si>
  <si>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</si>
  <si>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</si>
  <si>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</si>
  <si>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</si>
  <si>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</si>
  <si>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</si>
  <si>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</si>
  <si>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</si>
  <si>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</si>
  <si>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</si>
  <si>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</si>
  <si>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</si>
  <si>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</si>
  <si>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</si>
  <si>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</si>
  <si>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</si>
  <si>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</si>
  <si>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</si>
  <si>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</si>
  <si>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</si>
  <si>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</si>
  <si>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</si>
  <si>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</si>
  <si>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</si>
  <si>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</si>
  <si>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</si>
  <si>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</si>
  <si>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</si>
  <si>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</si>
  <si>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</si>
  <si>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</si>
  <si>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</si>
  <si>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</si>
  <si>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</si>
  <si>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</si>
  <si>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</si>
  <si>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</si>
  <si>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</si>
  <si>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</si>
  <si>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</si>
  <si>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</si>
  <si>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</si>
  <si>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</si>
  <si>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</si>
  <si>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</si>
  <si>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</si>
  <si>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</si>
  <si>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</si>
  <si>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</si>
  <si>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</si>
  <si>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</si>
  <si>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</si>
  <si>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</si>
  <si>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</si>
  <si>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</si>
  <si>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</si>
  <si>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</si>
  <si>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</si>
  <si>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</si>
  <si>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</si>
  <si>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</si>
  <si>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</si>
  <si>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</si>
  <si>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</si>
  <si>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</si>
  <si>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</si>
  <si>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</si>
  <si>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</si>
  <si>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</si>
  <si>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</si>
  <si>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</si>
  <si>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</si>
  <si>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</si>
  <si>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</si>
  <si>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</si>
  <si>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</si>
  <si>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</si>
  <si>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</si>
  <si>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</si>
  <si>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</si>
  <si>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</si>
  <si>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</si>
  <si>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</si>
  <si>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</si>
  <si>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</si>
  <si>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</si>
  <si>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</si>
  <si>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</si>
  <si>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</si>
  <si>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</si>
  <si>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</si>
  <si>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</si>
  <si>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</si>
  <si>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</si>
  <si>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</si>
  <si>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</si>
  <si>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</si>
  <si>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</si>
  <si>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</si>
  <si>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</si>
  <si>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</si>
  <si>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</si>
  <si>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</si>
  <si>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</si>
  <si>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</si>
  <si>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</si>
  <si>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</si>
  <si>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</si>
  <si>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</si>
  <si>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</si>
  <si>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</si>
  <si>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</si>
  <si>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</si>
  <si>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</si>
  <si>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</si>
  <si>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</si>
  <si>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</si>
  <si>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</si>
  <si>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</si>
  <si>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</si>
  <si>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</si>
  <si>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</si>
  <si>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</si>
  <si>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</si>
  <si>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</si>
  <si>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</si>
  <si>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</si>
  <si>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</si>
  <si>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</si>
  <si>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</si>
  <si>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</si>
  <si>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</si>
  <si>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</si>
  <si>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</si>
  <si>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</si>
  <si>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</si>
  <si>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</si>
  <si>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</si>
  <si>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</si>
  <si>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</si>
  <si>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</si>
  <si>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</si>
  <si>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</si>
  <si>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</si>
  <si>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</si>
  <si>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</si>
  <si>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</si>
  <si>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</si>
  <si>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</si>
  <si>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</si>
  <si>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</si>
  <si>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</si>
  <si>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</si>
  <si>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</si>
  <si>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</si>
  <si>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</si>
  <si>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</si>
  <si>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</si>
  <si>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</si>
  <si>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</si>
  <si>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</si>
  <si>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</si>
  <si>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</si>
  <si>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</si>
  <si>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</si>
  <si>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</si>
  <si>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</si>
  <si>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</si>
  <si>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</si>
  <si>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</si>
  <si>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</si>
  <si>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</si>
  <si>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</si>
  <si>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</si>
  <si>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</si>
  <si>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</si>
  <si>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</si>
  <si>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</si>
  <si>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</si>
  <si>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</si>
  <si>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</si>
  <si>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</si>
  <si>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</si>
  <si>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</si>
  <si>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</si>
  <si>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</si>
  <si>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</si>
  <si>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</si>
  <si>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</si>
  <si>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</si>
  <si>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</si>
  <si>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</si>
  <si>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</si>
  <si>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</si>
  <si>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</si>
  <si>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</si>
  <si>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</si>
  <si>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</si>
  <si>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</si>
  <si>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</si>
  <si>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</si>
  <si>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</si>
  <si>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</si>
  <si>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</si>
  <si>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</si>
  <si>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</si>
  <si>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</si>
  <si>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</si>
  <si>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</si>
  <si>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</si>
  <si>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</si>
  <si>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</si>
  <si>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</si>
  <si>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</si>
  <si>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</si>
  <si>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</si>
  <si>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</si>
  <si>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</si>
  <si>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</si>
  <si>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</si>
  <si>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</si>
  <si>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</si>
  <si>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</si>
  <si>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</si>
  <si>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</si>
  <si>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</si>
  <si>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</si>
  <si>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</si>
  <si>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</si>
  <si>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</si>
  <si>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</si>
  <si>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</si>
  <si>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</si>
  <si>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</si>
  <si>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</si>
  <si>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</si>
  <si>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</si>
  <si>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</si>
  <si>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</si>
  <si>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</si>
  <si>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</si>
  <si>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</si>
  <si>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</si>
  <si>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</si>
  <si>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</si>
  <si>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</si>
  <si>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</si>
  <si>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</si>
  <si>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</si>
  <si>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</si>
  <si>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</si>
  <si>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</si>
  <si>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</si>
  <si>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</si>
  <si>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</si>
  <si>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</si>
  <si>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</si>
  <si>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</si>
  <si>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</si>
  <si>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</si>
  <si>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</si>
  <si>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</si>
  <si>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</si>
  <si>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</si>
  <si>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</si>
  <si>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</si>
  <si>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</si>
  <si>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</si>
  <si>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</si>
  <si>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</si>
  <si>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</si>
  <si>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</si>
  <si>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</si>
  <si>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</si>
  <si>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</si>
  <si>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</si>
  <si>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</si>
  <si>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</si>
  <si>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</si>
  <si>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</si>
  <si>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</si>
  <si>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</si>
  <si>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</si>
  <si>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</si>
  <si>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</si>
  <si>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</si>
  <si>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</si>
  <si>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</si>
  <si>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</si>
  <si>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</si>
  <si>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</si>
  <si>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</si>
  <si>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</si>
  <si>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</si>
  <si>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</si>
  <si>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</si>
  <si>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</si>
  <si>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</si>
  <si>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</si>
  <si>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</si>
  <si>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</si>
  <si>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</si>
  <si>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</si>
  <si>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</si>
  <si>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</si>
  <si>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</si>
  <si>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</si>
  <si>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</si>
  <si>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</si>
  <si>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</si>
  <si>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</si>
  <si>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</si>
  <si>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</si>
  <si>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</si>
  <si>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</si>
  <si>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</si>
  <si>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</si>
  <si>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</si>
  <si>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</si>
  <si>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</si>
  <si>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</si>
  <si>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</si>
  <si>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</si>
  <si>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</si>
  <si>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</si>
  <si>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</si>
  <si>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</si>
  <si>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</si>
  <si>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</si>
  <si>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</si>
  <si>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</si>
  <si>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</si>
  <si>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</si>
  <si>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</si>
  <si>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</si>
  <si>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</si>
  <si>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</si>
  <si>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</si>
  <si>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</si>
  <si>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</si>
  <si>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</si>
  <si>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</si>
  <si>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</si>
  <si>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</si>
  <si>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</si>
  <si>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</si>
  <si>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</si>
  <si>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</si>
  <si>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</si>
  <si>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</si>
  <si>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</si>
  <si>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</si>
  <si>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</si>
  <si>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</si>
  <si>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</si>
  <si>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</si>
  <si>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</si>
  <si>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</si>
  <si>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</si>
  <si>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</si>
  <si>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</si>
  <si>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</si>
  <si>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</si>
  <si>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</si>
  <si>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</si>
  <si>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</si>
  <si>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</si>
  <si>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</si>
  <si>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</si>
  <si>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</si>
  <si>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</si>
  <si>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</si>
  <si>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</si>
  <si>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</si>
  <si>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</si>
  <si>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</si>
  <si>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</si>
  <si>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</si>
  <si>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</si>
  <si>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</si>
  <si>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</si>
  <si>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</si>
  <si>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</si>
  <si>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</si>
  <si>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</si>
  <si>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</si>
  <si>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</si>
  <si>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</si>
  <si>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</si>
  <si>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</si>
  <si>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</si>
  <si>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</si>
  <si>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</si>
  <si>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</si>
  <si>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</si>
  <si>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</si>
  <si>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</si>
  <si>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</si>
  <si>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</si>
  <si>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</si>
  <si>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</si>
  <si>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</si>
  <si>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</si>
  <si>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</si>
  <si>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</si>
  <si>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</si>
  <si>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</si>
  <si>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</si>
  <si>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</si>
  <si>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</si>
  <si>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</si>
  <si>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</si>
  <si>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</si>
  <si>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</si>
  <si>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</si>
  <si>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</si>
  <si>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</si>
  <si>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</si>
  <si>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</si>
  <si>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</si>
  <si>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</si>
  <si>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</si>
  <si>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</si>
  <si>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</si>
  <si>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</si>
  <si>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</si>
  <si>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</si>
  <si>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</si>
  <si>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</si>
  <si>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</si>
  <si>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</si>
  <si>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</si>
  <si>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</si>
  <si>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</si>
  <si>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</si>
  <si>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</si>
  <si>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</si>
  <si>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</si>
  <si>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</si>
  <si>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</si>
  <si>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</si>
  <si>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</si>
  <si>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</si>
  <si>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</si>
  <si>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</si>
  <si>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</si>
  <si>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</si>
  <si>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</si>
  <si>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</si>
  <si>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</si>
  <si>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</si>
  <si>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</si>
  <si>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</si>
  <si>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</si>
  <si>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</si>
  <si>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</si>
  <si>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</si>
  <si>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</si>
  <si>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</si>
  <si>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</si>
  <si>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</si>
  <si>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</si>
  <si>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</si>
  <si>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</si>
  <si>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</si>
  <si>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</si>
  <si>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</si>
  <si>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</si>
  <si>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</si>
  <si>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</si>
  <si>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</si>
  <si>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</si>
  <si>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</si>
  <si>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</si>
  <si>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</si>
  <si>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</si>
  <si>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</si>
  <si>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</si>
  <si>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</si>
  <si>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</si>
  <si>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</si>
  <si>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</si>
  <si>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</si>
  <si>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</si>
  <si>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</si>
  <si>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</si>
  <si>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</si>
  <si>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</si>
  <si>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</si>
  <si>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</si>
  <si>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</si>
  <si>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</si>
  <si>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</si>
  <si>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</si>
  <si>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</si>
  <si>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</si>
  <si>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</si>
  <si>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</si>
  <si>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</si>
  <si>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</si>
  <si>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</si>
  <si>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</si>
  <si>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</si>
  <si>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</si>
  <si>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</si>
  <si>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</si>
  <si>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</si>
  <si>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</si>
  <si>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</si>
  <si>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</si>
  <si>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</si>
  <si>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</si>
  <si>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</si>
  <si>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</si>
  <si>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</si>
  <si>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</si>
  <si>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</si>
  <si>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</si>
  <si>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</si>
  <si>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</si>
  <si>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</si>
  <si>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</si>
  <si>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</si>
  <si>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</si>
  <si>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</si>
  <si>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</si>
  <si>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</si>
  <si>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</si>
  <si>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</si>
  <si>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</si>
  <si>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</si>
  <si>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</si>
  <si>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</si>
  <si>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</si>
  <si>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</si>
  <si>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</si>
  <si>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</si>
  <si>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</si>
  <si>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</si>
  <si>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</si>
  <si>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</si>
  <si>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</si>
  <si>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</si>
  <si>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</si>
  <si>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</si>
  <si>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</si>
  <si>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</si>
  <si>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</si>
  <si>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</si>
  <si>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</si>
  <si>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</si>
  <si>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</si>
  <si>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</si>
  <si>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</si>
  <si>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</si>
  <si>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</si>
  <si>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</si>
  <si>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</si>
  <si>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</si>
  <si>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</si>
  <si>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</si>
  <si>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</si>
  <si>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</si>
  <si>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</si>
  <si>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</si>
  <si>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</si>
  <si>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</si>
  <si>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</si>
  <si>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</si>
  <si>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</si>
  <si>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</si>
  <si>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</si>
  <si>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</si>
  <si>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</si>
  <si>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</si>
  <si>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</si>
  <si>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</si>
  <si>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</si>
  <si>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</si>
  <si>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</si>
  <si>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</si>
  <si>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</si>
  <si>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</si>
  <si>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</si>
  <si>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</si>
  <si>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</si>
  <si>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</si>
  <si>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</si>
  <si>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</si>
  <si>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</si>
  <si>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</si>
  <si>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</si>
  <si>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</si>
  <si>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</si>
  <si>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</si>
  <si>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</si>
  <si>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</si>
  <si>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</si>
  <si>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</si>
  <si>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</si>
  <si>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</si>
  <si>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</si>
  <si>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</si>
  <si>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</si>
  <si>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</si>
  <si>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</si>
  <si>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</si>
  <si>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</si>
  <si>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</si>
  <si>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</si>
  <si>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</si>
  <si>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</si>
  <si>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</si>
  <si>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</si>
  <si>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</si>
  <si>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</si>
  <si>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</si>
  <si>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</si>
  <si>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</si>
  <si>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</si>
  <si>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</si>
  <si>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</si>
  <si>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</si>
  <si>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</si>
  <si>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</si>
  <si>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</si>
  <si>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</si>
  <si>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</si>
  <si>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</si>
  <si>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</si>
  <si>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</si>
  <si>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</si>
  <si>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</si>
  <si>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</si>
  <si>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</si>
  <si>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</si>
  <si>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</si>
  <si>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</si>
  <si>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</si>
  <si>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</si>
  <si>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</si>
  <si>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</si>
  <si>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</si>
  <si>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</si>
  <si>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</si>
  <si>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</si>
  <si>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</si>
  <si>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</si>
  <si>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</si>
  <si>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</si>
  <si>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</si>
  <si>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</si>
  <si>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</si>
  <si>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</si>
  <si>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</si>
  <si>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</si>
  <si>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</si>
  <si>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</si>
  <si>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</si>
  <si>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</si>
  <si>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</si>
  <si>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</si>
  <si>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</si>
  <si>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</si>
  <si>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</si>
  <si>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</si>
  <si>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</si>
  <si>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</si>
  <si>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</si>
  <si>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</si>
  <si>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</si>
  <si>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</si>
  <si>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</si>
  <si>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</si>
  <si>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</si>
  <si>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</si>
  <si>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</si>
  <si>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</si>
  <si>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</si>
  <si>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</si>
  <si>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</si>
  <si>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</si>
  <si>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</si>
  <si>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</si>
  <si>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</si>
  <si>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</si>
  <si>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</si>
  <si>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</si>
  <si>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</si>
  <si>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</si>
  <si>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</si>
  <si>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</si>
  <si>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</si>
  <si>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</si>
  <si>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</si>
  <si>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</si>
  <si>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</si>
  <si>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</si>
  <si>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</si>
  <si>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</si>
  <si>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</si>
  <si>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</si>
  <si>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</si>
  <si>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</si>
  <si>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</si>
  <si>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</si>
  <si>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</si>
  <si>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</si>
  <si>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</si>
  <si>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</si>
  <si>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</si>
  <si>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</si>
  <si>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</si>
  <si>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</si>
  <si>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</si>
  <si>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</si>
  <si>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</si>
  <si>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</si>
  <si>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</si>
  <si>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</si>
  <si>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</si>
  <si>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</si>
  <si>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</si>
  <si>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</si>
  <si>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</si>
  <si>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</si>
  <si>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</si>
  <si>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</si>
  <si>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</si>
  <si>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</si>
  <si>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</si>
  <si>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</si>
  <si>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</si>
  <si>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</si>
  <si>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</si>
  <si>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</si>
  <si>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</si>
  <si>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</si>
  <si>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</si>
  <si>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</si>
  <si>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</si>
  <si>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</si>
  <si>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</si>
  <si>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</si>
  <si>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</si>
  <si>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</si>
  <si>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</si>
  <si>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</si>
  <si>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</si>
  <si>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</si>
  <si>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</si>
  <si>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</si>
  <si>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</si>
  <si>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</si>
  <si>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</si>
  <si>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</si>
  <si>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</si>
  <si>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</si>
  <si>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</si>
  <si>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</si>
  <si>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</si>
  <si>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</si>
  <si>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</si>
  <si>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</si>
  <si>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</si>
  <si>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</si>
  <si>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</si>
  <si>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</si>
  <si>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</si>
  <si>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</si>
  <si>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</si>
  <si>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</si>
  <si>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</si>
  <si>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</si>
  <si>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</si>
  <si>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</si>
  <si>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</si>
  <si>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</si>
  <si>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</si>
  <si>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</si>
  <si>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</si>
  <si>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</si>
  <si>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</si>
  <si>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</si>
  <si>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</si>
  <si>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</si>
  <si>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</si>
  <si>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</si>
  <si>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</si>
  <si>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</si>
  <si>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</si>
  <si>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</si>
  <si>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</si>
  <si>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</si>
  <si>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</si>
  <si>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</si>
  <si>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</si>
  <si>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</si>
  <si>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</si>
  <si>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</si>
  <si>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</si>
  <si>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</si>
  <si>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</si>
  <si>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</si>
  <si>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</si>
  <si>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</si>
  <si>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</si>
  <si>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</si>
  <si>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</si>
  <si>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</si>
  <si>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</si>
  <si>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</si>
  <si>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</si>
  <si>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</si>
  <si>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</si>
  <si>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</si>
  <si>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</si>
  <si>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</si>
  <si>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</si>
  <si>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</si>
  <si>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</si>
  <si>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</si>
  <si>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</si>
  <si>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</si>
  <si>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</si>
  <si>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</si>
  <si>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</si>
  <si>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</si>
  <si>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</si>
  <si>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</si>
  <si>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</si>
  <si>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</si>
  <si>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</si>
  <si>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</si>
  <si>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</si>
  <si>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</si>
  <si>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</si>
  <si>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</si>
  <si>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</si>
  <si>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</si>
  <si>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</si>
  <si>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</si>
  <si>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</si>
  <si>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</si>
  <si>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</si>
  <si>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</si>
  <si>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</si>
  <si>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</si>
  <si>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</si>
  <si>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</si>
  <si>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</si>
  <si>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</si>
  <si>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</si>
  <si>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</si>
  <si>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</si>
  <si>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</si>
  <si>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</si>
  <si>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</si>
  <si>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</si>
  <si>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</si>
  <si>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</si>
  <si>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</si>
  <si>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</si>
  <si>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</si>
  <si>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</si>
  <si>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</si>
  <si>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</si>
  <si>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</si>
  <si>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</si>
  <si>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</si>
  <si>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</si>
  <si>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</si>
  <si>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</si>
  <si>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</si>
  <si>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</si>
  <si>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</si>
  <si>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</si>
  <si>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</si>
  <si>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</si>
  <si>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</si>
  <si>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</si>
  <si>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</si>
  <si>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</si>
  <si>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</si>
  <si>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</si>
  <si>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</si>
  <si>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</si>
  <si>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</si>
  <si>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</si>
  <si>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</si>
  <si>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</si>
  <si>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</si>
  <si>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</si>
  <si>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</si>
  <si>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</si>
  <si>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</si>
  <si>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</si>
  <si>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</si>
  <si>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</si>
  <si>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</si>
  <si>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</si>
  <si>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</si>
  <si>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</si>
  <si>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</si>
  <si>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</si>
  <si>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</si>
  <si>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</si>
  <si>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</si>
  <si>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</si>
  <si>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</si>
  <si>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</si>
  <si>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</si>
  <si>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</si>
  <si>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</si>
  <si>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</si>
  <si>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</si>
  <si>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</si>
  <si>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</si>
  <si>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</si>
  <si>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</si>
  <si>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</si>
  <si>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</si>
  <si>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</si>
  <si>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</si>
  <si>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</si>
  <si>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</si>
  <si>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</si>
  <si>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</si>
  <si>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</si>
  <si>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</si>
  <si>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</si>
  <si>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</si>
  <si>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</si>
  <si>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</si>
  <si>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</si>
  <si>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</si>
  <si>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</si>
  <si>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</si>
  <si>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</si>
  <si>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</si>
  <si>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</si>
  <si>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</si>
  <si>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</si>
  <si>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</si>
  <si>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</si>
  <si>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</si>
  <si>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</si>
  <si>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</si>
  <si>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</si>
  <si>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</si>
  <si>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</si>
  <si>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</si>
  <si>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</si>
  <si>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</si>
  <si>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</si>
  <si>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</si>
  <si>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</si>
  <si>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</si>
  <si>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</si>
  <si>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</si>
  <si>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</si>
  <si>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</si>
  <si>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</si>
  <si>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</si>
  <si>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</si>
  <si>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</si>
  <si>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</si>
  <si>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</si>
  <si>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</si>
  <si>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</si>
  <si>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</si>
  <si>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</si>
  <si>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</si>
  <si>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</si>
  <si>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</si>
  <si>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</si>
  <si>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</si>
  <si>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</si>
  <si>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</si>
  <si>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</si>
  <si>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</si>
  <si>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</si>
  <si>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</si>
  <si>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</si>
  <si>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</si>
  <si>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</si>
  <si>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</si>
  <si>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</si>
  <si>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</si>
  <si>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</si>
  <si>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</si>
  <si>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</si>
  <si>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</si>
  <si>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</si>
  <si>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</si>
  <si>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</si>
  <si>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</si>
  <si>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</si>
  <si>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</si>
  <si>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</si>
  <si>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</si>
  <si>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</si>
  <si>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</si>
  <si>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</si>
  <si>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</si>
  <si>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</si>
  <si>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</si>
  <si>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</si>
  <si>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</si>
  <si>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</si>
  <si>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</si>
  <si>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</si>
  <si>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</si>
  <si>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</si>
  <si>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</si>
  <si>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</si>
  <si>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</si>
  <si>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</si>
  <si>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</si>
  <si>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</si>
  <si>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</si>
  <si>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</si>
  <si>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</si>
  <si>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</si>
  <si>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</si>
  <si>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</si>
  <si>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</si>
  <si>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</si>
  <si>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</si>
  <si>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</si>
  <si>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</si>
  <si>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</si>
  <si>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</si>
  <si>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</si>
  <si>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</si>
  <si>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</si>
  <si>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</si>
  <si>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</si>
  <si>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</si>
  <si>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</si>
  <si>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</si>
  <si>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</si>
  <si>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</si>
  <si>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</si>
  <si>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</si>
  <si>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</si>
  <si>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</si>
  <si>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</si>
  <si>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</si>
  <si>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</si>
  <si>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</si>
  <si>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</si>
  <si>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</si>
  <si>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</si>
  <si>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</si>
  <si>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</si>
  <si>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</si>
  <si>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</si>
  <si>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</si>
  <si>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</si>
  <si>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</si>
  <si>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</si>
  <si>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</si>
  <si>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</si>
  <si>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</si>
  <si>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</si>
  <si>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</si>
  <si>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</si>
  <si>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</si>
  <si>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</si>
  <si>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</si>
  <si>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</si>
  <si>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</si>
  <si>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</si>
  <si>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</si>
  <si>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</si>
  <si>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</si>
  <si>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</si>
  <si>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</si>
  <si>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</si>
  <si>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</si>
  <si>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</si>
  <si>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</si>
  <si>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</si>
  <si>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</si>
  <si>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</si>
  <si>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</si>
  <si>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</si>
  <si>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</si>
  <si>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</si>
  <si>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</si>
  <si>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</si>
  <si>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</si>
  <si>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</si>
  <si>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</si>
  <si>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</si>
  <si>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</si>
  <si>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</si>
  <si>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</si>
  <si>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</si>
  <si>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</si>
  <si>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</si>
  <si>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</si>
  <si>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</si>
  <si>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</si>
  <si>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</si>
  <si>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</si>
  <si>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</si>
  <si>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</si>
  <si>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</si>
  <si>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</si>
  <si>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</si>
  <si>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</si>
  <si>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</si>
  <si>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</si>
  <si>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</si>
  <si>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</si>
  <si>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</si>
  <si>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</si>
  <si>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</si>
  <si>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</si>
  <si>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</si>
  <si>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</si>
  <si>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</si>
  <si>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</si>
  <si>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</si>
  <si>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</si>
  <si>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</si>
  <si>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</si>
  <si>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</si>
  <si>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</si>
  <si>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</si>
  <si>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</si>
  <si>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</si>
  <si>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</si>
  <si>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</si>
  <si>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</si>
  <si>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</si>
  <si>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</si>
  <si>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</si>
  <si>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</si>
  <si>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</si>
  <si>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</si>
  <si>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</si>
  <si>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</si>
  <si>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</si>
  <si>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</si>
  <si>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</si>
  <si>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</si>
  <si>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</si>
  <si>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</si>
  <si>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</si>
  <si>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</si>
  <si>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</si>
  <si>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</si>
  <si>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</si>
  <si>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</si>
  <si>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</si>
  <si>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</si>
  <si>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</si>
  <si>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</si>
  <si>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</si>
  <si>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</si>
  <si>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</si>
  <si>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</si>
  <si>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</si>
  <si>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</si>
  <si>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</si>
  <si>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</si>
  <si>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</si>
  <si>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</si>
  <si>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</si>
  <si>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</si>
  <si>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</si>
  <si>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</si>
  <si>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</si>
  <si>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</si>
  <si>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</si>
  <si>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</si>
  <si>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</si>
  <si>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</si>
  <si>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</si>
  <si>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</si>
  <si>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</si>
  <si>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</si>
  <si>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</si>
  <si>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</si>
  <si>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</si>
  <si>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</si>
  <si>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</si>
  <si>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</si>
  <si>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</si>
  <si>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</si>
  <si>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</si>
  <si>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</si>
  <si>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</si>
  <si>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</si>
  <si>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</si>
  <si>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</si>
  <si>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</si>
  <si>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</si>
  <si>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</si>
  <si>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</si>
  <si>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</si>
  <si>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</si>
  <si>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</si>
  <si>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</si>
  <si>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</si>
  <si>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</si>
  <si>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</si>
  <si>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</si>
  <si>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</si>
  <si>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</si>
  <si>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</si>
  <si>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</si>
  <si>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</si>
  <si>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</si>
  <si>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</si>
  <si>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</si>
  <si>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</si>
  <si>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</si>
  <si>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</si>
  <si>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 xml:space="preserve"> team facing major issue and site working by P.G 5G down due to Load issue </t>
  </si>
  <si>
    <t>PCM-20251104-00000767</t>
  </si>
  <si>
    <t xml:space="preserve">EM team at site checking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</si>
  <si>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</si>
  <si>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</si>
  <si>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</si>
  <si>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</si>
  <si>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</si>
  <si>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</si>
  <si>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</si>
  <si>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</si>
  <si>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PCM-20251104-00000975</t>
  </si>
  <si>
    <t>EM Team on the way ETA: 40 Mins</t>
  </si>
  <si>
    <t>PCM-20251104-00000804</t>
  </si>
  <si>
    <t xml:space="preserve">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</si>
</sst>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9" totalsRowShown="0" headerRowDxfId="157" dataDxfId="156" headerRowBorderDxfId="154" tableBorderDxfId="155" totalsRowBorderDxfId="153">
  <autoFilter ref="A1:CJ1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1" totalsRowShown="0" headerRowDxfId="48" dataDxfId="47" headerRowBorderDxfId="45" tableBorderDxfId="46" totalsRowBorderDxfId="44">
  <autoFilter ref="A1:L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302.53000509259437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45965.478430671297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45965.478430671297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45965.478430671297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45965.478430671297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45965.478430671297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45965.478430671297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45965.478430671297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45965.478430671297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45965.478430671297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45965.478430671297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45965.478430671297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45965.478430671297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45965.478430671297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45965.478430671297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45965.478430671297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45965.478430671297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45965.478430671297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45965.478430671297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45965.478430671297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45965.478430671297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45965.478430671297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45965.478430671297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45965.478430671297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45965.478430671297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45965.478430671297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45965.478430671297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45965.478430671297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45965.478430671297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45965.478430671297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45965.478430671297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45965.478430671297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45965.478430671297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45965.478430671297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45965.478430671297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45965.478430671297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45965.478430671297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45965.478430671297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45965.478430671297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45965.478430671297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45965.478430671297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45965.478430671297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45965.478430671297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45965.478430671297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45965.478430671297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45965.478430671297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45965.478430671297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45965.478430671297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45965.478430671297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45965.478430671297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45965.478430671297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45965.478430671297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45965.478430671297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45965.478430671297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45965.478430671297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45965.478430671297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45965.478430671297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45965.478430671297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45965.478430671297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45965.478430671297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45965.478430671297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45965.478430671297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45965.478430671297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45965.478430671297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45965.478430671297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45965.478430671297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45965.478430671297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45965.478430671297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45965.478430671297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45965.478430671297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45965.478430671297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45965.478430671297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45965.478430671297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45965.478430671297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45965.478430671297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45965.478430671297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45965.478430671297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45965.478430671297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45965.478430671297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45965.478430671297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45965.478430671297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45965.478430671297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45965.478430671297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45965.478430671297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45965.478430671297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45965.478430671297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45965.478430671297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45965.478430671297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45965.478430671297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45965.478430671297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45965.478430671297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45965.478430671297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45965.478430671297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45965.478430671297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45965.478430671297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45965.478430671297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45965.478430671297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45965.478430671297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45965.478430671297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45965.478430671297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45965.478430671297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140.47859270833578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6.7363473379664356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45965.478430671297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45965.478430671297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45965.478430671297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45965.478430671297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45965.478430671297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45965.478430671297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45965.478430671297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45965.478430671297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45965.478430671297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45965.478430671297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45965.478430671297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45965.478430671297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45965.478430671297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45965.478430671297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45965.478430671297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45965.478430671297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45965.478430671297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45965.478430671297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45965.478430671297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45965.478430671297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45965.478430671297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45965.478430671297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45965.478430671297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45965.478430671297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45965.478430671297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45965.478430671297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45965.478430671297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45965.478430671297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45965.478430671297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45965.478430671297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45965.478430671297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45965.478430671297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45965.478430671297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45965.478430671297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45965.478430671297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45965.478430671297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45965.478430671297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45965.478430671297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45965.478430671297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45965.478430671297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45965.478430671297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45965.478430671297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45965.478430671297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45965.478430671297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45965.478430671297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45965.478430671297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45965.478430671297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45965.478430671297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45965.478430671297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45965.478430671297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45965.478430671297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45965.478430671297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45965.478430671297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45965.478430671297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45965.478430671297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45965.478430671297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45965.478430671297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45965.478430671297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45965.478430671297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45965.478430671297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45965.478430671297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45965.478430671297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45965.478430671297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45965.478430671297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45965.478430671297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45965.478430671297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45965.478430671297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45965.478430671297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45965.478430671297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45965.478430671297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45965.478430671297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45965.478430671297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45965.478430671297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45965.478430671297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45965.478430671297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45965.478430671297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45965.478430671297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45965.478430671297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45965.478430671297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45965.478430671297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45965.478430671297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45965.478430671297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45965.478430671297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45965.478430671297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45965.478430671297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45965.478430671297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45965.478430671297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45965.478430671297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45965.478430671297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45965.478430671297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45965.478430671297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45965.478430671297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45965.478430671297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45965.478430671297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45965.478430671297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45965.478430671297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45965.478430671297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45965.478430671297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45965.478430671297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45965.478430671297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45965.478430671297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45965.478430671297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45965.478430671297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45965.478430671297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45965.478430671297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45965.478430671297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45965.478430671297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45965.478430671297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45965.478430671297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45965.478430671297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45965.478430671297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45965.478430671297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45965.478430671297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45965.478430671297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60"/>
      <c r="B119" s="161" t="str">
        <f>IFERROR(VLOOKUP(D119,DB!A:K,11,0),"")</f>
        <v/>
      </c>
      <c r="C119" s="161"/>
      <c r="D119" s="161"/>
      <c r="E119" s="162"/>
      <c r="F119" s="163"/>
      <c r="G119" s="164">
        <f ca="1">IFERROR(NOW()-F119,"-")</f>
        <v>45965.478430671297</v>
      </c>
      <c r="H119" s="163"/>
      <c r="I119" s="161" t="str">
        <f>IFERROR(VLOOKUP(D119,DB!A:F,6,0),"")</f>
        <v/>
      </c>
      <c r="J119" s="161" t="str">
        <f>IFERROR(VLOOKUP(D119,DB!A:G,7,0),"")</f>
        <v/>
      </c>
      <c r="K119" s="165"/>
      <c r="L119" s="161" t="str">
        <f>IFERROR(VLOOKUP(D119,DB!A:I,9,0),"")</f>
        <v/>
      </c>
      <c r="M119" s="161"/>
      <c r="N119" s="161"/>
      <c r="O119" s="161"/>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161"/>
      <c r="BE119" s="161"/>
      <c r="BF119" s="161"/>
      <c r="BG119" s="161"/>
      <c r="BH119" s="161"/>
      <c r="BI119" s="161"/>
      <c r="BJ119" s="161"/>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c r="CH119" s="161"/>
      <c r="CI119" s="161"/>
      <c r="CJ119" s="166"/>
    </row>
  </sheetData>
  <dataValidations count="2">
    <dataValidation allowBlank="1" showInputMessage="1" showErrorMessage="1" sqref="E1" xr:uid="{4D935161-CDD3-4592-B877-3FB59C99E142}"/>
    <dataValidation type="list" allowBlank="1" showInputMessage="1" showErrorMessage="1" sqref="E3:E1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7" ca="1" si="0">IFERROR(NOW()-F2,"-")</f>
        <v>45965.47843101852</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45965.47843101852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45965.47843101852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45965.47843101852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45965.47843101852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45965.47843101852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45965.47843101852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45965.47843101852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45965.47843101852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45965.47843101852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45965.47843101852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45965.47843101852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45965.47843101852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45965.47843101852</v>
      </c>
      <c r="H15" s="22" t="s">
        <v>39107</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45965.47843101852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45965.47843101852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45965.47843101852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45965.47843101852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45965.47843101852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45965.47843101852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45965.47843101852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45965.47843101852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45965.47843101852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45965.47843101852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45965.47843101852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45965.47843101852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45965.47843101852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45965.47843101852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45965.47843101852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45965.47843101852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45965.47843101852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45965.47843101852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45965.47843101852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45965.47843101852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45965.47843101852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45965.47843101852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45965.47843101852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45965.47843101852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45965.47843101852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45965.47843101852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45965.47843101852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45965.47843101852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45965.47843101852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45965.47843101852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45965.47843101852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45965.47843101852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45965.47843101852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45965.47843101852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45965.47843101852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45965.47843101852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45965.47843101852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45965.47843101852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45965.47843101852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45965.47843101852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45965.47843101852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45965.47843101852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45965.47843101852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45965.47843101852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45965.47843101852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45965.47843101852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45965.47843101852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45965.47843101852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45965.47843101852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45965.47843101852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45965.47843101852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45965.47843101852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45965.47843101852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45965.47843101852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45965.47843101852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45965.47843101852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45965.47843101852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45965.47843101852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45965.47843101852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45965.47843101852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45965.47843101852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45965.47843101852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45965.47843101852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45965.47843101852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45965.47843101852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45965.47843101852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45965.47843101852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45965.47843101852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45965.47843101852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45965.47843101852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45965.47843101852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45965.47843101852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45965.47843101852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45965.47843101852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45965.47843101852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45965.47843101852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45965.47843101852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45965.47843101852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45965.47843101852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45965.47843101852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45965.47843101852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45965.47843101852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45965.47843101852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45965.47843101852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45965.47843101852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45965.47843101852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45965.47843101852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45965.47843101852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45965.47843101852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45965.47843101852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45965.47843101852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45965.47843101852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45965.47843101852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45965.47843101852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45965.47843101852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45965.47843101852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45965.47843101852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45965.47843101852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45965.47843101852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45965.47843101852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45965.47843101852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45965.47843101852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45965.47843101852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45965.47843101852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45965.47843101852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45965.47843101852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45965.47843101852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45965.47843101852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45965.47843101852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45965.47843101852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45965.47843101852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45965.47843101852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45965.47843101852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45965.47843101852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45965.47843101852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45965.47843101852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45965.47843101852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45965.47843101852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45965.47843101852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45965.47843101852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45965.47843101852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45965.47843101852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45965.47843101852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45965.47843101852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45965.47843101852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45965.47843101852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45965.47843101852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45965.47843101852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45965.47843101852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45965.47843101852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45965.47843101852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45965.47843101852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45965.47843101852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45965.47843101852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45965.47843101852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45965.47843101852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45965.47843101852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45965.47843101852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45965.47843101852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45965.47843101852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45965.47843101852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45965.47843101852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45965.47843101852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45965.47843101852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45965.47843101852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45965.47843101852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45965.47843101852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45965.47843101852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45965.47843101852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45965.47843101852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45965.47843101852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45965.47843101852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45965.47843101852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45965.47843101852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45965.47843101852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45965.47843101852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45965.47843101852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45965.47843101852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45965.47843101852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45965.47843101852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45965.47843101852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45965.47843101852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45965.47843101852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45965.47843101852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45965.47843101852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45965.47843101852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45965.47843101852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45965.47843101852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45965.47843101852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45965.47843101852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45965.47843101852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45965.47843101852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45965.47843101852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45965.47843101852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45965.47843101852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45965.47843101852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45965.47843101852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45965.47843101852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45965.47843101852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45965.47843101852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45965.47843101852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45965.47843101852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45965.47843101852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45965.47843101852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45965.47843101852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45965.47843101852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45965.47843101852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45965.47843101852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45965.47843101852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45965.47843101852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45965.47843101852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45965.47843101852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45965.47843101852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45965.47843101852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45965.47843101852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45965.47843101852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45965.47843101852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45965.47843101852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45965.47843101852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45965.47843101852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45965.47843101852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45965.47843101852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45965.47843101852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45965.47843101852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45965.47843101852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45965.47843101852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45965.47843101852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45965.47843101852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45965.47843101852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45965.47843101852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45965.47843101852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45965.47843101852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45965.47843101852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45965.47843101852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45965.47843101852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45965.47843101852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45965.47843101852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45965.47843101852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45965.47843101852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45965.47843101852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45965.47843101852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45965.47843101852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45965.47843101852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45965.47843101852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45965.47843101852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45965.47843101852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45965.47843101852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45965.47843101852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45965.47843101852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45965.47843101852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45965.47843101852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45965.47843101852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45965.47843101852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45965.47843101852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45965.47843101852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45965.47843101852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45965.47843101852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45965.47843101852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45965.47843101852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45965.47843101852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45965.47843101852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45965.47843101852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45965.47843101852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45965.47843101852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45965.47843101852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45965.47843101852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45965.47843101852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45965.47843101852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45965.47843101852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45965.47843101852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45965.47843101852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45965.47843101852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45965.47843101852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45965.47843101852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45965.47843101852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45965.47843101852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45965.47843101852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45965.47843101852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45965.47843101852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45965.47843101852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45965.47843101852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45965.47843101852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45965.47843101852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45965.47843101852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45965.47843101852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45965.47843101852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45965.47843101852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45965.47843101852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45965.47843101852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45965.47843101852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45965.47843101852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45965.47843101852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45965.47843101852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45965.47843101852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45965.47843101852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45965.47843101852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45965.47843101852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45965.47843101852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45965.47843101852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45965.47843101852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45965.47843101852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45965.47843101852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45965.47843101852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45965.47843101852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45965.47843101852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45965.47843101852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45965.47843101852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45965.47843101852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45965.47843101852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45965.47843101852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45965.47843101852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45965.47843101852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45965.47843101852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45965.47843101852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45965.47843101852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45965.47843101852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45965.47843101852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45965.47843101852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45965.47843101852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45965.47843101852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45965.47843101852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45965.47843101852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45965.47843101852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45965.47843101852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45965.47843101852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45965.47843101852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45965.47843101852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45965.47843101852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45965.47843101852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45965.47843101852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45965.47843101852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45965.47843101852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45965.47843101852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45965.47843101852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45965.47843101852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45965.47843101852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45965.47843101852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45965.47843101852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45965.47843101852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45965.47843101852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45965.47843101852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45965.47843101852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45965.47843101852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45965.47843101852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45965.47843101852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45965.47843101852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45965.47843101852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45965.47843101852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45965.47843101852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45965.47843101852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45965.47843101852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45965.47843101852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45965.47843101852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45965.47843101852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45965.47843101852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45965.47843101852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45965.47843101852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45965.47843101852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45965.47843101852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45965.47843101852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45965.47843101852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45965.47843101852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45965.47843101852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45965.47843101852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45965.47843101852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45965.47843101852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45965.47843101852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45965.47843101852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45965.47843101852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45965.47843101852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45965.47843101852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45965.47843101852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45965.47843101852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45965.47843101852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45965.47843101852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45965.47843101852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45965.47843101852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45965.47843101852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45965.47843101852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45965.47843101852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45965.47843101852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45965.47843101852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45965.47843101852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45965.47843101852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45965.47843101852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45965.47843101852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45965.47843101852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45965.47843101852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45965.47843101852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45965.47843101852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45965.47843101852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45965.47843101852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45965.47843101852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45965.47843101852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45965.47843101852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45965.47843101852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45965.47843101852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45965.47843101852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45965.47843101852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45965.47843101852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45965.47843101852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45965.47843101852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45965.47843101852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45965.47843101852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45965.47843101852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45965.47843101852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45965.47843101852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45965.47843101852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45965.47843101852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45965.47843101852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45965.47843101852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45965.47843101852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45965.47843101852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45965.47843101852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45965.47843101852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45965.47843101852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45965.47843101852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45965.47843101852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45965.47843101852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45965.47843101852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45965.47843101852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45965.47843101852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45965.47843101852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45965.47843101852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45965.47843101852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45965.47843101852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45965.47843101852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45965.47843101852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45965.47843101852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45965.47843101852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45965.47843101852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45965.47843101852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45965.47843101852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45965.47843101852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45965.47843101852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45965.47843101852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45965.47843101852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45965.47843101852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45965.47843101852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45965.47843101852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45965.47843101852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45965.47843101852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45965.47843101852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45965.47843101852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45965.47843101852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45965.47843101852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45965.47843101852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45965.47843101852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45965.47843101852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45965.47843101852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45965.47843101852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45965.47843101852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45965.47843101852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45965.47843101852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45965.47843101852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45965.47843101852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45965.47843101852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45965.47843101852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45965.47843101852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45965.47843101852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45965.47843101852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45965.47843101852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45965.47843101852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45965.47843101852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45965.47843101852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45965.47843101852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45965.47843101852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45965.47843101852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45965.47843101852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45965.47843101852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45965.47843101852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45965.47843101852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45965.47843101852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45965.47843101852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45965.47843101852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45965.47843101852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45965.47843101852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45965.47843101852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45965.47843101852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45965.47843101852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45965.47843101852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45965.47843101852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45965.47843101852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45965.47843101852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45965.47843101852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45965.47843101852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45965.47843101852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45965.47843101852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45965.47843101852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45965.47843101852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45965.47843101852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45965.47843101852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45965.47843101852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45965.47843101852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45965.47843101852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45965.47843101852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45965.47843101852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45965.47843101852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45965.47843101852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45965.47843101852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45965.47843101852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45965.47843101852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45965.47843101852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45965.47843101852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45965.47843101852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45965.47843101852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45965.47843101852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45965.47843101852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45965.47843101852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45965.47843101852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45965.47843101852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45965.47843101852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45965.47843101852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45965.47843101852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45965.47843101852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45965.47843101852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45965.47843101852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45965.47843101852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45965.47843101852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45965.47843101852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45965.47843101852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45965.47843101852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45965.47843101852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45965.47843101852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45965.47843101852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45965.47843101852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45965.47843101852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45965.47843101852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45965.47843101852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45965.47843101852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45965.47843101852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45965.47843101852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45965.47843101852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45965.47843101852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45965.47843101852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45965.47843101852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45965.47843101852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45965.47843101852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45965.47843101852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45965.47843101852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45965.47843101852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45965.47843101852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45965.47843101852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45965.47843101852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45965.47843101852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45965.47843101852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45965.47843101852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45965.47843101852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45965.47843101852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45965.47843101852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45965.47843101852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45965.47843101852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45965.47843101852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45965.47843101852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45965.47843101852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45965.47843101852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45965.47843101852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45965.47843101852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45965.47843101852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45965.47843101852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45965.47843101852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45965.47843101852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45965.47843101852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45965.47843101852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45965.47843101852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45965.47843101852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45965.47843101852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45965.47843101852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45965.47843101852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45965.47843101852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45965.47843101852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45965.47843101852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45965.47843101852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45965.47843101852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45965.47843101852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45965.47843101852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45965.47843101852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45965.47843101852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45965.47843101852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45965.47843101852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45965.47843101852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45965.47843101852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45965.47843101852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45965.47843101852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45965.47843101852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45965.47843101852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45965.47843101852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45965.47843101852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45965.47843101852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45965.47843101852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45965.47843101852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45965.47843101852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45965.47843101852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45965.47843101852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45965.47843101852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45965.47843101852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45965.47843101852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45965.47843101852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45965.47843101852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45965.47843101852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45965.47843101852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45965.47843101852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45965.47843101852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45965.47843101852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45965.47843101852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45965.47843101852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45965.47843101852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45965.47843101852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45965.47843101852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45965.47843101852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45965.47843101852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45965.47843101852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45965.47843101852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45965.47843101852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45965.47843101852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45965.47843101852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45965.47843101852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45965.47843101852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45965.47843101852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45965.47843101852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45965.47843101852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45965.47843101852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45965.47843101852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45965.47843101852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45965.47843101852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45965.47843101852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45965.47843101852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45965.47843101852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45965.47843101852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45965.47843101852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45965.47843101852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45965.47843101852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45965.47843101852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45965.47843101852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45965.47843101852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45965.47843101852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45965.47843101852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45965.47843101852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45965.47843101852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45965.47843101852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45965.47843101852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45965.47843101852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45965.47843101852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45965.47843101852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45965.47843101852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45965.47843101852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45965.47843101852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45965.47843101852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45965.47843101852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45965.47843101852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45965.47843101852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45965.47843101852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45965.47843101852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45965.47843101852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45965.47843101852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45965.47843101852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45965.47843101852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45965.47843101852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45965.47843101852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45965.47843101852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45965.47843101852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45965.47843101852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45965.47843101852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45965.47843101852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45965.47843101852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45965.47843101852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45965.47843101852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45965.47843101852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45965.47843101852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45965.47843101852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45965.47843101852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45965.47843101852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45965.47843101852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45965.47843101852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45965.47843101852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45965.47843101852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45965.47843101852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45965.47843101852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45965.47843101852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45965.47843101852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45965.47843101852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45965.47843101852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45965.47843101852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45965.47843101852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45965.47843101852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45965.47843101852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45965.47843101852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45965.47843101852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45965.47843101852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45965.47843101852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45965.47843101852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45965.47843101852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45965.47843101852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45965.47843101852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45965.47843101852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45965.47843101852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45965.47843101852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45965.47843101852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45965.47843101852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45965.47843101852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45965.47843101852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45965.47843101852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45965.47843101852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45965.47843101852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45965.47843101852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45965.47843101852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45965.47843101852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45965.47843101852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45965.47843101852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45965.47843101852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45965.47843101852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45965.47843101852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45965.47843101852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45965.47843101852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45965.47843101852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45965.47843101852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45965.47843101852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45965.47843101852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45965.47843101852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45965.47843101852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45965.47843101852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45965.47843101852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45965.47843101852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45965.47843101852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45965.47843101852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45965.47843101852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45965.47843101852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45965.47843101852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45965.47843101852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45965.47843101852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45965.47843101852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45965.47843101852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45965.47843101852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45965.47843101852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45965.47843101852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45965.47843101852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45965.47843101852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45965.47843101852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45965.47843101852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45965.47843101852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45965.47843101852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45965.47843101852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45965.47843101852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45965.47843101852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45965.47843101852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45965.47843101852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45965.47843101852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45965.47843101852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45965.47843101852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45965.47843101852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45965.47843101852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45965.47843101852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45965.47843101852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45965.47843101852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45965.47843101852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45965.47843101852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45965.47843101852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45965.47843101852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45965.47843101852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45965.47843101852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45965.47843101852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45965.47843101852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45965.47843101852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45965.47843101852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45965.47843101852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45965.47843101852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45965.47843101852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45965.47843101852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45965.47843101852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45965.47843101852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45965.47843101852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45965.47843101852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45965.47843101852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45965.47843101852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45965.47843101852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45965.47843101852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45965.47843101852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45965.47843101852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45965.47843101852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45965.47843101852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45965.47843101852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45965.47843101852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45965.47843101852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45965.47843101852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45965.47843101852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45965.47843101852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45965.47843101852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45965.47843101852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45965.47843101852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45965.47843101852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45965.47843101852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45965.47843101852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45965.47843101852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45965.47843101852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45965.47843101852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45965.47843101852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45965.47843101852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45965.47843101852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45965.47843101852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45965.47843101852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45965.47843101852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45965.47843101852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45965.47843101852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45965.47843101852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45965.47843101852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45965.47843101852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45965.47843101852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45965.47843101852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45965.47843101852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45965.47843101852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45965.47843101852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45965.47843101852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45965.47843101852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45965.47843101852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45965.47843101852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45965.47843101852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45965.47843101852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45965.47843101852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45965.47843101852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45965.47843101852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45965.47843101852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45965.47843101852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45965.47843101852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45965.47843101852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45965.47843101852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45965.47843101852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45965.47843101852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45965.47843101852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45965.47843101852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45965.47843101852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45965.47843101852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45965.47843101852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45965.47843101852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45965.47843101852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45965.47843101852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45965.47843101852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45965.47843101852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45965.47843101852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45965.47843101852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45965.47843101852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45965.47843101852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45965.47843101852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45965.47843101852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45965.47843101852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45965.47843101852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45965.47843101852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45965.47843101852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45965.47843101852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45965.47843101852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45965.47843101852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45965.47843101852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45965.47843101852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45965.47843101852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45965.47843101852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45965.47843101852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45965.47843101852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45965.47843101852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45965.47843101852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45965.47843101852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45965.47843101852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45965.47843101852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45965.47843101852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45965.47843101852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45965.47843101852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45965.47843101852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45965.47843101852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45965.47843101852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45965.47843101852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45965.47843101852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45965.47843101852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45965.47843101852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45965.47843101852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45965.47843101852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45965.47843101852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45965.47843101852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45965.47843101852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45965.47843101852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45965.47843101852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45965.47843101852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45965.47843101852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45965.47843101852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45965.47843101852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45965.47843101852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45965.47843101852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45965.47843101852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45965.47843101852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45965.47843101852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45965.47843101852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45965.47843101852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45965.47843101852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45965.47843101852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45965.47843101852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45965.47843101852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45965.47843101852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45965.47843101852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45965.47843101852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45965.47843101852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45965.47843101852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45965.47843101852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45965.47843101852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45965.47843101852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45965.47843101852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45965.47843101852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45965.47843101852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45965.47843101852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45965.47843101852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45965.47843101852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45965.47843101852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45965.47843101852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45965.47843101852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45965.47843101852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45965.47843101852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45965.47843101852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45965.47843101852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45965.47843101852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45965.47843101852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45965.47843101852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45965.47843101852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45965.47843101852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45965.47843101852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45965.47843101852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45965.47843101852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45965.47843101852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45965.47843101852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45965.47843101852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45965.47843101852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45965.47843101852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45965.47843101852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45965.47843101852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45965.47843101852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45965.47843101852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45965.47843101852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45965.47843101852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45965.47843101852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45965.47843101852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45965.47843101852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45965.47843101852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45965.47843101852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45965.47843101852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45965.47843101852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45965.47843101852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45965.47843101852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45965.47843101852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45965.47843101852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45965.47843101852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45965.47843101852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45965.47843101852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45965.47843101852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45965.47843101852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45965.47843101852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45965.47843101852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45965.47843101852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45965.47843101852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45965.47843101852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45965.47843101852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45965.47843101852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45965.47843101852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45965.47843101852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45965.47843101852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45965.47843101852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45965.47843101852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45965.47843101852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45965.47843101852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45965.47843101852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45965.47843101852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45965.47843101852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45965.47843101852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45965.47843101852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45965.47843101852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45965.47843101852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45965.47843101852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45965.47843101852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45965.47843101852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45965.47843101852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45965.47843101852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45965.47843101852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45965.47843101852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45965.47843101852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45965.47843101852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45965.47843101852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45965.47843101852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45965.47843101852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45965.47843101852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45965.47843101852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45965.47843101852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45965.47843101852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45965.47843101852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45965.47843101852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45965.47843101852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45965.47843101852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45965.47843101852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45965.47843101852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45965.47843101852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45965.47843101852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45965.47843101852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45965.47843101852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45965.47843101852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45965.47843101852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45965.47843101852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45965.47843101852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45965.47843101852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45965.47843101852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45965.47843101852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45965.47843101852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45965.47843101852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45965.47843101852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45965.47843101852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45965.47843101852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45965.47843101852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45965.47843101852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45965.47843101852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45965.47843101852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45965.47843101852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45965.47843101852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45965.47843101852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45965.47843101852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45965.47843101852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45965.47843101852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45965.47843101852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45965.47843101852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45965.47843101852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45965.47843101852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45965.47843101852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45965.47843101852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45965.47843101852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45965.47843101852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45965.47843101852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45965.47843101852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45965.47843101852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45965.47843101852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45965.47843101852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45965.47843101852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45965.47843101852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45965.47843101852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45965.47843101852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45965.47843101852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45965.47843101852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45965.47843101852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45965.47843101852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45965.47843101852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45965.47843101852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45965.47843101852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45965.47843101852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45965.47843101852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45965.47843101852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45965.47843101852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45965.47843101852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45965.47843101852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45965.47843101852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45965.47843101852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45965.47843101852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45965.47843101852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45965.47843101852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45965.47843101852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45965.47843101852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45965.47843101852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45965.47843101852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45965.47843101852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45965.47843101852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45965.47843101852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45965.47843101852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45965.47843101852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45965.47843101852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45965.47843101852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45965.47843101852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45965.47843101852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45965.47843101852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45965.47843101852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45965.47843101852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45965.47843101852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45965.47843101852</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1"/>
  <sheetViews>
    <sheetView tabSelected="1" workbookViewId="0">
      <selection activeCell="J19" sqref="J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261.99771307870105</v>
      </c>
      <c r="H2" s="98">
        <v>45703.474768518521</v>
      </c>
      <c r="I2" s="98" t="str">
        <f>IFERROR(VLOOKUP(D2,DB!A:F,6,0),"")</f>
        <v>SCECO</v>
      </c>
      <c r="J2" s="98" t="str">
        <f>IFERROR(VLOOKUP(D2,DB!A:G,7,0),"")</f>
        <v>Dead</v>
      </c>
      <c r="K2" s="100" t="s">
        <v>39109</v>
      </c>
      <c r="L2" s="93" t="str">
        <f>IFERROR(VLOOKUP(D2,DB!A:I,9,0),"")</f>
        <v>Latis</v>
      </c>
    </row>
    <row r="3" spans="1:16" ht="30" customHeight="1">
      <c r="A3" s="118" t="s">
        <v>39110</v>
      </c>
      <c r="B3" s="118" t="str">
        <f>IFERROR(VLOOKUP(D3,DB!A:K,11,0),"")</f>
        <v>R4</v>
      </c>
      <c r="C3" s="119">
        <v>2</v>
      </c>
      <c r="D3" s="120" t="s">
        <v>36418</v>
      </c>
      <c r="E3" s="97" t="s">
        <v>39021</v>
      </c>
      <c r="F3" s="122">
        <v>45965.201967592591</v>
      </c>
      <c r="G3" s="123">
        <f ca="1">IFERROR(NOW()-F3,"")</f>
        <v>0.2764630787060014</v>
      </c>
      <c r="H3" s="122">
        <v>45965.159062500003</v>
      </c>
      <c r="I3" s="118" t="str">
        <f>IFERROR(VLOOKUP(D3,DB!A:F,6,0),"")</f>
        <v>Generator-SG</v>
      </c>
      <c r="J3" s="118" t="str">
        <f>IFERROR(VLOOKUP(D3,DB!A:G,7,0),"")</f>
        <v>No BB Shifted</v>
      </c>
      <c r="K3" s="124" t="s">
        <v>39111</v>
      </c>
      <c r="L3" s="120" t="str">
        <f>IFERROR(VLOOKUP(D3,DB!A:I,9,0),"")</f>
        <v>Latis</v>
      </c>
    </row>
    <row r="4" spans="1:16" ht="15" customHeight="1">
      <c r="A4" s="118" t="s">
        <v>39112</v>
      </c>
      <c r="B4" s="118" t="str">
        <f>IFERROR(VLOOKUP(D4,DB!A:K,11,0),"")</f>
        <v>R4</v>
      </c>
      <c r="C4" s="119">
        <v>1</v>
      </c>
      <c r="D4" s="120" t="s">
        <v>38410</v>
      </c>
      <c r="E4" s="97" t="s">
        <v>39100</v>
      </c>
      <c r="F4" s="122">
        <v>45965.377199074072</v>
      </c>
      <c r="G4" s="123">
        <f ca="1">IFERROR(NOW()-F4,"")</f>
        <v>0.10123159722570563</v>
      </c>
      <c r="H4" s="122">
        <v>45965.377199074072</v>
      </c>
      <c r="I4" s="118" t="str">
        <f>IFERROR(VLOOKUP(D4,DB!A:F,6,0),"")</f>
        <v>SCECO</v>
      </c>
      <c r="J4" s="118" t="str">
        <f>IFERROR(VLOOKUP(D4,DB!A:G,7,0),"")</f>
        <v>No BB Shifted</v>
      </c>
      <c r="K4" s="124" t="s">
        <v>39113</v>
      </c>
      <c r="L4" s="120" t="str">
        <f>IFERROR(VLOOKUP(D4,DB!A:I,9,0),"")</f>
        <v>Latis</v>
      </c>
    </row>
    <row r="5" spans="1:16" ht="15" customHeight="1">
      <c r="A5" s="118" t="s">
        <v>39114</v>
      </c>
      <c r="B5" s="118" t="str">
        <f>IFERROR(VLOOKUP(D5,DB!A:K,11,0),"")</f>
        <v>R4</v>
      </c>
      <c r="C5" s="119">
        <v>1</v>
      </c>
      <c r="D5" s="120" t="s">
        <v>34987</v>
      </c>
      <c r="E5" s="97" t="s">
        <v>39021</v>
      </c>
      <c r="F5" s="122"/>
      <c r="G5" s="123">
        <f ca="1">IFERROR(NOW()-F5,"")</f>
        <v>45965.478430671297</v>
      </c>
      <c r="H5" s="122">
        <v>45965.45144675926</v>
      </c>
      <c r="I5" s="118" t="str">
        <f>IFERROR(VLOOKUP(D5,DB!A:F,6,0),"")</f>
        <v>SCECO</v>
      </c>
      <c r="J5" s="118" t="str">
        <f>IFERROR(VLOOKUP(D5,DB!A:G,7,0),"")</f>
        <v>Vandalized</v>
      </c>
      <c r="K5" s="124" t="s">
        <v>39115</v>
      </c>
      <c r="L5" s="120" t="str">
        <f>IFERROR(VLOOKUP(D5,DB!A:I,9,0),"")</f>
        <v>Latis</v>
      </c>
    </row>
    <row r="6" spans="1:16" ht="15" customHeight="1">
      <c r="A6" s="118"/>
      <c r="B6" s="118" t="str">
        <f>IFERROR(VLOOKUP(D6,DB!A:K,11,0),"")</f>
        <v/>
      </c>
      <c r="C6" s="119"/>
      <c r="D6" s="120"/>
      <c r="E6" s="97"/>
      <c r="F6" s="122"/>
      <c r="G6" s="123">
        <f ca="1">IFERROR(NOW()-F6,"")</f>
        <v>45965.478430671297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45965.478430671297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45965.478430671297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45965.478430671297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45965.478430671297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c r="E11" s="97"/>
      <c r="F11" s="122"/>
      <c r="G11" s="123">
        <f ca="1">IFERROR(NOW()-F11,"")</f>
        <v>45965.478430671297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45965.478430671297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45965.478430671297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45965.478430671297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45965.478430671297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45965.478430671297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45965.478430671297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45965.478430671297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45965.478430671297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45965.478430671297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45965.478430671297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45965.478430671297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45965.478430671297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97"/>
      <c r="F24" s="122"/>
      <c r="G24" s="123">
        <f ca="1">IFERROR(NOW()-F24,"")</f>
        <v>45965.478430671297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45965.478430671297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45965.478430671297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45965.478430671297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45965.478430671297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45965.478430671297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45965.478430671297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45965.478430671297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45965.478430671297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45965.478430671297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45965.478430671297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45965.478430671297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45965.478430671297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45965.478430671297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45965.478430671297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45965.478430671297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45965.478430671297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45965.478430671297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45965.478430671297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45965.478430671297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45965.478430671297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45965.478430671297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45965.478430671297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45965.478430671297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45965.478430671297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45965.478430671297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45965.478430671297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45965.478430671297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45965.478430671297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45965.478430671297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45965.478430671297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45965.478430671297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97"/>
      <c r="F56" s="122"/>
      <c r="G56" s="123">
        <f ca="1">IFERROR(NOW()-F56,"")</f>
        <v>45965.478430671297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97"/>
      <c r="F57" s="122"/>
      <c r="G57" s="123">
        <f ca="1">IFERROR(NOW()-F57,"")</f>
        <v>45965.478430671297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97"/>
      <c r="F58" s="122"/>
      <c r="G58" s="123">
        <f ca="1">IFERROR(NOW()-F58,"")</f>
        <v>45965.478430671297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97"/>
      <c r="F59" s="122"/>
      <c r="G59" s="123">
        <f ca="1">IFERROR(NOW()-F59,"")</f>
        <v>45965.478430671297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97"/>
      <c r="F60" s="122"/>
      <c r="G60" s="123">
        <f ca="1">IFERROR(NOW()-F60,"")</f>
        <v>45965.478430671297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45965.478430671297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45965.478430671297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45965.478430671297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45965.478430671297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45965.478430671297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45965.478430671297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45965.478430671297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45965.478430671297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45965.478430671297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45965.478430671297</v>
      </c>
      <c r="H70" s="122"/>
      <c r="I70" s="118" t="str">
        <f>IFERROR(VLOOKUP(D70,DB!A:F,6,0),"")</f>
        <v/>
      </c>
      <c r="J70" s="118" t="str">
        <f>IFERROR(VLOOKUP(D70,DB!A:G,7,0),"")</f>
        <v/>
      </c>
      <c r="K70" s="124"/>
      <c r="L70" s="120" t="str">
        <f>IFERROR(VLOOKUP(D70,DB!A:I,9,0),"")</f>
        <v/>
      </c>
    </row>
    <row r="71" spans="1:12" ht="15" customHeight="1">
      <c r="A71" s="125"/>
      <c r="B71" s="125" t="str">
        <f>IFERROR(VLOOKUP(D71,DB!A:K,11,0),"")</f>
        <v/>
      </c>
      <c r="C71" s="126"/>
      <c r="D71" s="127"/>
      <c r="E71" s="128"/>
      <c r="F71" s="129"/>
      <c r="G71" s="130">
        <f ca="1">IFERROR(NOW()-F71,"")</f>
        <v>45965.478430671297</v>
      </c>
      <c r="H71" s="129"/>
      <c r="I71" s="125" t="str">
        <f>IFERROR(VLOOKUP(D71,DB!A:F,6,0),"")</f>
        <v/>
      </c>
      <c r="J71" s="125" t="str">
        <f>IFERROR(VLOOKUP(D71,DB!A:G,7,0),"")</f>
        <v/>
      </c>
      <c r="K71" s="131"/>
      <c r="L71" s="127" t="str">
        <f>IFERROR(VLOOKUP(D71,DB!A:I,9,0),"")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73.646370486108935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39.28955335648061</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16.817319560184842</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38302</v>
      </c>
      <c r="E5" s="151" t="s">
        <v>39021</v>
      </c>
      <c r="F5" s="152">
        <v>45965.457546296297</v>
      </c>
      <c r="G5" s="153">
        <f ca="1">IFERROR(NOW()-F5,"")</f>
        <v>2.088437500060536E-2</v>
      </c>
      <c r="H5" s="152">
        <v>45965.443657407406</v>
      </c>
      <c r="I5" s="151" t="str">
        <f>IFERROR(VLOOKUP(D5,DB!A:F,6,0),"")</f>
        <v>SCECO</v>
      </c>
      <c r="J5" s="151" t="str">
        <f>IFERROR(VLOOKUP(D5,DB!A:G,7,0),"")</f>
        <v>Haj Removal</v>
      </c>
      <c r="K5" s="151" t="s">
        <v>39123</v>
      </c>
      <c r="L5" s="151" t="str">
        <f>IFERROR(VLOOKUP(D5,DB!A:I,9,0),"")</f>
        <v>Latis</v>
      </c>
    </row>
    <row r="6" spans="1:13" ht="15">
      <c r="A6" s="151"/>
      <c r="B6" s="151" t="str">
        <f>IFERROR(VLOOKUP(D6,DB!A:K,11,0),"")</f>
        <v/>
      </c>
      <c r="C6" s="151"/>
      <c r="D6" s="151"/>
      <c r="E6" s="151"/>
      <c r="F6" s="152"/>
      <c r="G6" s="153">
        <f ca="1">IFERROR(NOW()-F6,"")</f>
        <v>45965.478430671297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45965.478430671297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45965.478430671297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45965.478430671297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45965.478430671297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45965.478430671297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45965.478430671297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45965.478430671297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45965.478430671297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45965.478430671297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45965.478430671297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45965.478430671297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45965.478430671297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45965.478430671297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45965.478430671297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45965.478430671297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45965.478430671297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45965.478430671297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45965.478430671297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45965.478430671297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45965.478430671297</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45965.478430671297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45965.478430671297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45965.478430671297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45965.478430671297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45965.478430671297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45965.478430671297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45965.478430671297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45965.478430671297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45965.478430671297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45965.478430671297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45965.478430671297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45965.478430671297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45965.478430671297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45965.478430671297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45965.478430671297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45965.478430671297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45965.478430671297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45965.478430671297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45965.478430671297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45965.478430671297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45965.478430671297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45965.478430671297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45965.478430671297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45965.478430671297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45965.478430671297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45965.478430671297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45965.478430671297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45965.478430671297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45965.478430671297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45965.478430671297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45965.478430671297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45965.478430671297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45965.478430671297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45965.478430671297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45965.478430671297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45965.478430671297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45965.478430671297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45965.478430671297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45965.478430671297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45965.478430671297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45965.478430671297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45965.478430671297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45965.478430671297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45965.478430671297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45965.478430671297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45965.478430671297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45965.478430671297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45965.478430671297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45965.478430671297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45965.478430671297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45965.478430671297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45965.478430671297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45965.478430671297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45965.478430671297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45965.478430671297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45965.478430671297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45965.478430671297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45965.478430671297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45965.478430671297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45965.478430671297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45965.478430671297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45965.478430671297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45965.478430671297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45965.478430671297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45965.478430671297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45965.478430671297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45965.478430671297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45965.478430671297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45965.478430671297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45965.478430671297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45965.478430671297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45965.478430671297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45965.478430671297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45965.478430671297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45965.478430671297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45965.478430671297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45965.478430671297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45965.478430671297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45965.478430671297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45965.478430671297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45965.478430671297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45965.478430671297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45965.478430671297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45965.478430671297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45965.478430671297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45965.478430671297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45965.478430671297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45965.478430671297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45965.478430671297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45965.478430671297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45965.478430671297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45965.478430671297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45965.478430671297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45965.478430671297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45965.478430671297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45965.478430671297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45965.478430671297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45965.478430671297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45965.478430671297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45965.478430671297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45965.478430671297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45965.478430671297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45965.478430671297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45965.478430671297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45965.478430671297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45965.478430671297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45965.478430671297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45965.478430671297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45965.478430671297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45965.478430671297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45965.478430671297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45965.478430671297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45965.478430671297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45965.478430671297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45965.478430671297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45965.478430671297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45965.478430671297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45965.478430671297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45965.478430671297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45965.478430671297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45965.478430671297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45965.478430671297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45965.478430671297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45965.478430671297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45965.478430671297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45965.478430671297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45965.478430671297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45965.478430671297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45965.478430671297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45965.478430671297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45965.478430671297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45965.478430671297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45965.478430671297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45965.478430671297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45965.478430671297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45965.478430671297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45965.478430671297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45965.478430671297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45965.478430671297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45965.478430671297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45965.478430671297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45965.478430671297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45965.478430671297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45965.478430671297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45965.478430671297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45965.478430671297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45965.478430671297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45965.478430671297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45965.478430671297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45965.478430671297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45965.478430671297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45965.478430671297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45965.478430671297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45965.478430671297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45965.478430671297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45965.478430671297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45965.478430671297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45965.478430671297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45965.478430671297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45965.478430671297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45965.478430671297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45965.478430671297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45965.478430671297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45965.478430671297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45965.478430671297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45965.478430671297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45965.478430671297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45965.478430671297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45965.478430671297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45965.478430671297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45965.478430671297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45965.478430671297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45965.478430671297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45965.478430671297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45965.478430671297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45965.478430671297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45965.478430671297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45965.478430671297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45965.478430671297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45965.478430671297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45965.478430671297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45965.478430671297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45965.478430671297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45965.478430671297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45965.478430671297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45965.478430671297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45965.478430671297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45965.478430671297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45965.478430671297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45965.478430671297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45965.478430671297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45965.478430671297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45965.478430671297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45965.478430671297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45965.478430671297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45965.478430671297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45965.478430671297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45965.478430671297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45965.478430671297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45965.478430671297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45965.478430671297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45965.478430671297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45965.478430671297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45965.478430671297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45965.478430671297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45965.478430671297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45965.478430671297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45965.478430671297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45965.478430671297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45965.478430671297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45965.478430671297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45965.478430671297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45965.478430671297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45965.478430671297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45965.478430671297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45965.478430671297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45965.478430671297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45965.478430671297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45965.478430671297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45965.478430671297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45965.478430671297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45965.478430671297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45965.478430671297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45965.478430671297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45965.478430671297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45965.478430671297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45965.478430671297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45965.478430671297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45965.478430671297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45965.478430671297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45965.478430671297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45965.478430671297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45965.478430671297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45965.478430671297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45965.478430671297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45965.478430671297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45965.478430671297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45965.478430671297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45965.478430671297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45965.478430671297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45965.478430671297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45965.478430671297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45965.478430671297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45965.478430671297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45965.478430671297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45965.478430671297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45965.478430671297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45965.478430671297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45965.478430671297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45965.478430671297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45965.478430671297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45965.478430671297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45965.478430671297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45965.478430671297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45965.478430671297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45965.478430671297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45965.478430671297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45965.478430671297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45965.478430671297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45965.478430671297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45965.478430671297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45965.478430671297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45965.478430671297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45965.478430671297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45965.478430671297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45965.478430671297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45965.478430671297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45965.478430671297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45965.478430671297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45965.478430671297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45965.478430671297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45965.478430671297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45965.478430671297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45965.478430671297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45965.478430671297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45965.478430671297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45965.478430671297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45965.478430671297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45965.478430671297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45965.478430671297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45965.478430671297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45965.478430671297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45965.478430671297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45965.478430671297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45965.478430671297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45965.478430671297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45965.478430671297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45965.478430671297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45965.478430671297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45965.478430671297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45965.478430671297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45965.478430671297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45965.478430671297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45965.478430671297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45965.478430671297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45965.478430671297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45965.478430671297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45965.478430671297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45965.478430671297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45965.478430671297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45965.478430671297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45965.478430671297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45965.478430671297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45965.478430671297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45965.478430671297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45965.478430671297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45965.478430671297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45965.478430671297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45965.478430671297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45965.478430671297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45965.478430671297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45965.478430671297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45965.478430671297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45965.478430671297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45965.478430671297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45965.478430671297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45965.478430671297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45965.478430671297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45965.478430671297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45965.478430671297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45965.478430671297</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5"/>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39124</v>
      </c>
      <c r="B2" s="169" t="str">
        <f>IFERROR(VLOOKUP(D2,DB!A:K,11,0),"")</f>
        <v>R6</v>
      </c>
      <c r="C2" s="170">
        <v>1</v>
      </c>
      <c r="D2" s="169" t="s">
        <v>38753</v>
      </c>
      <c r="E2" s="102" t="s">
        <v>39021</v>
      </c>
      <c r="F2" s="175">
        <v>45965.407511574071</v>
      </c>
      <c r="G2" s="115">
        <f t="shared" ref="G2" ca="1" si="0">IFERROR(NOW()-F2,"-")</f>
        <v>7.0919097226578742E-2</v>
      </c>
      <c r="H2" s="171">
        <v>45965.401620370372</v>
      </c>
      <c r="I2" s="169" t="str">
        <f>IFERROR(VLOOKUP(D2,DB!A:F,6,0),"")</f>
        <v>Generator-SG</v>
      </c>
      <c r="J2" s="169" t="str">
        <f>IFERROR(VLOOKUP(D2,DB!A:G,7,0),"")</f>
        <v>Good</v>
      </c>
      <c r="K2" s="172" t="s">
        <v>39125</v>
      </c>
      <c r="L2" s="173" t="str">
        <f>IFERROR(VLOOKUP(D2,DB!A:I,9,0),"")</f>
        <v>Latis</v>
      </c>
    </row>
    <row r="3" spans="1:16383" ht="31.5" customHeight="1">
      <c r="A3" s="168"/>
      <c r="B3" s="169" t="str">
        <f>IFERROR(VLOOKUP(D3,DB!A:K,11,0),"")</f>
        <v/>
      </c>
      <c r="C3" s="170"/>
      <c r="D3" s="169"/>
      <c r="E3" s="102"/>
      <c r="F3" s="171"/>
      <c r="G3" s="115">
        <f ca="1">IFERROR(NOW()-F3,"-")</f>
        <v>45965.478430671297</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45965.478430671297</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45965.478430671297</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45965.478430671297</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45965.478430671297</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45965.478430671297</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45965.478430671297</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45965.478430671297</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45965.478430671297</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45965.478430671297</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45965.478430671297</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45965.478430671297</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45965.478430671297</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45965.478430671297</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45965.478430671297</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45965.478430671297</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45965.478430671297</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45965.478430671297</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45965.478430671297</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45965.478430671297</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45965.478430671297</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45965.478430671297</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45965.478430671297</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02"/>
      <c r="F26" s="171"/>
      <c r="G26" s="115">
        <f ca="1">IFERROR(NOW()-F26,"-")</f>
        <v>45965.478430671297</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02"/>
      <c r="F27" s="171"/>
      <c r="G27" s="115">
        <f ca="1">IFERROR(NOW()-F27,"-")</f>
        <v>45965.478430671297</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02"/>
      <c r="F28" s="171"/>
      <c r="G28" s="115">
        <f ca="1">IFERROR(NOW()-F28,"-")</f>
        <v>45965.478430671297</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45965.478430671297</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45965.478430671297</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45965.478430671297</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45965.478430671297</v>
      </c>
      <c r="H32" s="171"/>
      <c r="I32" s="169" t="str">
        <f>IFERROR(VLOOKUP(D32,DB!A:F,6,0),"")</f>
        <v/>
      </c>
      <c r="J32" s="102" t="str">
        <f>IFERROR(VLOOKUP(D32,DB!A:G,7,0),"")</f>
        <v/>
      </c>
      <c r="K32" s="172"/>
      <c r="L32" s="173" t="str">
        <f>IFERROR(VLOOKUP(D32,DB!A:I,9,0),"")</f>
        <v/>
      </c>
    </row>
    <row r="33" spans="1:12" ht="31.5" customHeight="1">
      <c r="A33" s="168"/>
      <c r="B33" s="169" t="str">
        <f>IFERROR(VLOOKUP(D33,DB!A:K,11,0),"")</f>
        <v/>
      </c>
      <c r="C33" s="170"/>
      <c r="D33" s="169"/>
      <c r="E33" s="174"/>
      <c r="F33" s="171"/>
      <c r="G33" s="115">
        <f ca="1">IFERROR(NOW()-F33,"-")</f>
        <v>45965.478430671297</v>
      </c>
      <c r="H33" s="171"/>
      <c r="I33" s="169" t="str">
        <f>IFERROR(VLOOKUP(D33,DB!A:F,6,0),"")</f>
        <v/>
      </c>
      <c r="J33" s="102" t="str">
        <f>IFERROR(VLOOKUP(D33,DB!A:G,7,0),"")</f>
        <v/>
      </c>
      <c r="K33" s="172"/>
      <c r="L33" s="173" t="str">
        <f>IFERROR(VLOOKUP(D33,DB!A:I,9,0),"")</f>
        <v/>
      </c>
    </row>
    <row r="34" spans="1:12" ht="31.5" customHeight="1">
      <c r="A34" s="168"/>
      <c r="B34" s="169" t="str">
        <f>IFERROR(VLOOKUP(D34,DB!A:K,11,0),"")</f>
        <v/>
      </c>
      <c r="C34" s="170"/>
      <c r="D34" s="169"/>
      <c r="E34" s="174"/>
      <c r="F34" s="171"/>
      <c r="G34" s="115">
        <f ca="1">IFERROR(NOW()-F34,"-")</f>
        <v>45965.478430671297</v>
      </c>
      <c r="H34" s="171"/>
      <c r="I34" s="169" t="str">
        <f>IFERROR(VLOOKUP(D34,DB!A:F,6,0),"")</f>
        <v/>
      </c>
      <c r="J34" s="102" t="str">
        <f>IFERROR(VLOOKUP(D34,DB!A:G,7,0),"")</f>
        <v/>
      </c>
      <c r="K34" s="172"/>
      <c r="L34" s="173" t="str">
        <f>IFERROR(VLOOKUP(D34,DB!A:I,9,0),"")</f>
        <v/>
      </c>
    </row>
    <row r="35" spans="1:12" ht="31.5" customHeight="1">
      <c r="A35" s="168"/>
      <c r="B35" s="169" t="str">
        <f>IFERROR(VLOOKUP(D35,DB!A:K,11,0),"")</f>
        <v/>
      </c>
      <c r="C35" s="170"/>
      <c r="D35" s="169"/>
      <c r="E35" s="174"/>
      <c r="F35" s="171"/>
      <c r="G35" s="115">
        <f ca="1">IFERROR(NOW()-F35,"-")</f>
        <v>45965.478430671297</v>
      </c>
      <c r="H35" s="171"/>
      <c r="I35" s="169" t="str">
        <f>IFERROR(VLOOKUP(D35,DB!A:F,6,0),"")</f>
        <v/>
      </c>
      <c r="J35" s="102" t="str">
        <f>IFERROR(VLOOKUP(D35,DB!A:G,7,0),"")</f>
        <v/>
      </c>
      <c r="K35" s="172"/>
      <c r="L35" s="173" t="str">
        <f>IFERROR(VLOOKUP(D35,DB!A:I,9,0),"")</f>
        <v/>
      </c>
    </row>
    <row r="36" spans="1:12" ht="31.5" customHeight="1">
      <c r="A36" s="103"/>
      <c r="B36" s="102" t="str">
        <f>IFERROR(VLOOKUP(D36,DB!A:K,11,0),"")</f>
        <v/>
      </c>
      <c r="C36" s="104"/>
      <c r="D36" s="102"/>
      <c r="E36" s="105"/>
      <c r="F36" s="106"/>
      <c r="G36" s="76">
        <f ca="1">IFERROR(NOW()-F36,"-")</f>
        <v>45965.478430671297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45965.478430671297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45965.478430671297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45965.478430671297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45965.478430671297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45965.478430671297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45965.478430671297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45965.478430671297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45965.478430671297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45965.478430671297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45965.478430671297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45965.478430671297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45965.478430671297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45965.478430671297</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45965.478430671297</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45965.478430671297</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45965.478430671297</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45965.478430671297</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45965.478430671297</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45965.478430671297</v>
      </c>
      <c r="H55" s="106"/>
      <c r="I55" s="102" t="str">
        <f>IFERROR(VLOOKUP(D55,DB!A:F,6,0),"")</f>
        <v/>
      </c>
      <c r="J55" s="101" t="str">
        <f>IFERROR(VLOOKUP(D55,DB!A:G,7,0),"")</f>
        <v/>
      </c>
      <c r="K55" s="107"/>
      <c r="L55" s="108" t="str">
        <f>IFERROR(VLOOKUP(D55,DB!A:I,9,0),"")</f>
        <v/>
      </c>
    </row>
  </sheetData>
  <dataValidations count="2">
    <dataValidation allowBlank="1" showInputMessage="1" showErrorMessage="1" sqref="E1" xr:uid="{380493DB-286A-4683-AF55-C78F04945A49}"/>
    <dataValidation type="list" allowBlank="1" showInputMessage="1" showErrorMessage="1" sqref="E2:E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2025-11-04T08:30:19Z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