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26" documentId="120_S{2AC9BD13-BADA-5192-A53E-5A8FF88502F6}" xr6:coauthVersionLast="47" xr6:coauthVersionMax="47" xr10:uidLastSave="{E550B476-F3B9-48D5-973A-3857320F8112}"/>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<sst xmlns="http://schemas.openxmlformats.org/spreadsheetml/2006/main" count="180277" uniqueCount="39123">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</sst>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315.66825034721842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7.2058217585436068E-2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45978.616676273145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45978.616676273145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45978.616676273145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45978.616676273145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45978.616676273145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45978.616676273145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45978.616676273145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45978.616676273145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45978.616676273145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45978.616676273145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45978.616676273145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45978.616676273145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45978.616676273145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45978.616676273145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45978.616676273145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45978.616676273145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45978.616676273145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45978.616676273145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45978.616676273145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45978.616676273145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45978.616676273145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45978.616676273145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45978.616676273145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45978.616676273145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45978.616676273145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45978.616676273145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45978.616676273145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45978.616676273145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45978.616676273145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45978.616676273145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45978.616676273145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45978.616676273145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45978.616676273145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45978.616676273145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45978.616676273145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45978.616676273145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45978.616676273145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45978.616676273145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45978.616676273145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45978.616676273145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45978.616676273145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45978.616676273145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45978.616676273145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45978.616676273145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45978.616676273145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45978.616676273145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45978.616676273145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45978.616676273145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45978.616676273145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45978.616676273145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45978.616676273145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45978.616676273145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45978.616676273145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45978.616676273145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45978.616676273145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45978.616676273145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45978.616676273145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45978.616676273145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45978.616676273145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45978.616676273145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45978.616676273145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45978.616676273145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45978.616676273145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45978.616676273145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45978.616676273145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45978.616676273145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45978.616676273145</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45978.616676273145</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45978.616676273145</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45978.616676273145</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153.61683831018308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2.1803336805533036</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45978.616676273145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45978.616676273145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45978.616676273145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45978.616676273145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45978.616676273145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45978.616676273145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45978.616676273145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45978.616676273145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45978.616676273145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45978.616676273145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45978.616676273145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45978.616676273145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45978.616676273145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45978.616676273145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45978.616676273145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45978.616676273145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45978.616676273145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45978.616676273145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45978.616676273145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45978.616676273145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45978.616676273145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45978.616676273145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45978.616676273145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45978.616676273145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45978.616676273145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45978.616676273145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45978.616676273145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45978.616676273145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45978.616676273145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45978.616676273145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45978.616676273145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45978.616676273145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45978.616676273145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45978.616676273145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45978.616676273145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45978.616676273145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45978.616676273145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45978.616676273145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45978.616676273145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45978.616676273145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45978.616676273145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45978.616676273145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45978.616676273145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45978.616676273145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45978.616676273145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45978.616676273145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45978.616676273145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45978.616676273145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45978.616676273145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45978.616676273145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45978.616676273145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45978.616676273145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45978.616676273145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45978.616676273145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45978.616676273145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45978.616676273145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45978.616676273145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45978.616676273145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45978.616676273145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45978.616676273145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45978.616676273145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45978.616676273145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45978.616676273145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45978.616676273145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45978.616676273145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45978.616676273145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45978.616676273145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45978.616676273145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45978.616676273145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45978.616676273145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45978.616676273145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45978.616676273145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45978.616676273145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45978.616676273145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45978.616676273145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45978.616676273145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45978.616676273145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45978.616676273145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45978.616676273145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45978.616676273145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45978.616676273145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45978.616676273145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45978.616676273145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45978.616676273145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45978.616676273145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45978.616676273145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45978.616676273145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45978.616676273145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45978.616676273145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45978.616676273145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45978.616676273145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45978.616676273145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45978.616676273145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45978.616676273145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45978.616676273145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45978.616676273145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45978.616676273145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45978.616676273145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45978.616676273145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45978.616676273145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45978.616676273145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45978.616676273145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45978.616676273145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45978.616676273145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45978.616676273145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45978.616676273145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45978.616676273145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45978.616676273145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45978.616676273145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45978.616676273145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45978.616676273145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45978.616676273145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45978.616676273145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45978.616676273145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45978.616676273145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45978.616676273145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45978.616676273145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45978.616676273145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45978.616676273145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45978.616676273145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45978.616676273145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45978.616676273145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45978.616676273145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45978.616676273145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45978.616676273145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45978.616676273145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45978.616676273145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45978.616676273145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45978.616676273145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45978.616676273145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45978.616676273145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45978.616676273145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45978.616676273145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45978.616676273145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45978.616676273145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45978.616676273145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45978.616676273145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45978.616676273145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45978.616676273145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45978.616676273145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45978.616676273145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45978.616676273145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45978.616676273145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45978.616676273145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45978.616676273145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45978.616676273145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45978.616676273145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45978.616676273145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45978.616676273145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45978.616676273145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45978.616676273145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45978.616676273145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45978.616676273145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45978.616676273145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45978.616676273145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45978.616676273145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45978.616676273145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45978.616676273145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45978.616676273145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45978.616676273145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45978.616676273145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45978.616676273145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45978.616676273145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45978.616676273145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45978.616676273145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45978.616676273145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45978.616676273145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45978.616676273145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45978.616676273145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45978.616676273145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45978.616676273145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45978.616676273145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45978.616676273145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45978.616676273145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45978.616676273145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45978.616676273145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45978.616676273145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45978.616676273145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45978.616676273145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45978.616676273145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45978.616676273145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45978.616676273145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45978.616676273145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45978.616676273145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45978.616676273145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45978.616676273145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45978.616676273145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45978.616676273145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45978.616676273145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45978.616676273145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45978.616676273145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45978.616676273145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45978.616676273145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45978.616676273145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45978.616676273145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45978.616676273145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45978.616676273145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45978.616676273145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45978.616676273145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45978.616676273145</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45978.616676273145</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45978.616676273145</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45978.616676273145</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45978.616676273145</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45978.616676273145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45978.616676273145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45978.616676273145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45978.616676273145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45978.616676273145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45978.616676273145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45978.616676273145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45978.616676273145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45978.616676273145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45978.616676273145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45978.616676273145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45978.616676273145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45978.616676273145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45978.616676273145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45978.616676273145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45978.616676273145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45978.616676273145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45978.616676273145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45978.616676273145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45978.616676273145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45978.616676273145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45978.616676273145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45978.616676273145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45978.616676273145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45978.616676273145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45978.616676273145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45978.616676273145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45978.616676273145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45978.616676273145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45978.616676273145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45978.616676273145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45978.616676273145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45978.616676273145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45978.616676273145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45978.616676273145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45978.616676273145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45978.616676273145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45978.616676273145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45978.616676273145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45978.616676273145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45978.616676273145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45978.616676273145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45978.616676273145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45978.616676273145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45978.616676273145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45978.616676273145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45978.616676273145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45978.616676273145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45978.616676273145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45978.616676273145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45978.616676273145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45978.616676273145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45978.616676273145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45978.616676273145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45978.616676273145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45978.616676273145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45978.616676273145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45978.616676273145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45978.616676273145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45978.616676273145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45978.616676273145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45978.616676273145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45978.616676273145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45978.616676273145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45978.616676273145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45978.616676273145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45978.616676273145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45978.616676273145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45978.616676273145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45978.616676273145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45978.616676273145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45978.616676273145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45978.616676273145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45978.616676273145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45978.616676273145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45978.616676273145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45978.616676273145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45978.616676273145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45978.616676273145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45978.616676273145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45978.616676273145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45978.616676273145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45978.616676273145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45978.616676273145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45978.616676273145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45978.616676273145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45978.616676273145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45978.616676273145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45978.616676273145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45978.616676273145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45978.616676273145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45978.616676273145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45978.616676273145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45978.616676273145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45978.616676273145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45978.616676273145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45978.616676273145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45978.616676273145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45978.616676273145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45978.616676273145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45978.616676273145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45978.616676273145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45978.616676273145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45978.616676273145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45978.616676273145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45978.616676273145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45978.616676273145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45978.616676273145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45978.616676273145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45978.616676273145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45978.616676273145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45978.616676273145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45978.616676273145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45978.616676273145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45978.616676273145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45978.616676273145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45978.616676273145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45978.616676273145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45978.616676273145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45978.616676273145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45978.616676273145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45978.616676273145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45978.616676273145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45978.616676273145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45978.616676273145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45978.616676273145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45978.616676273145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45978.616676273145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45978.616676273145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45978.616676273145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45978.616676273145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45978.616676273145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45978.616676273145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45978.616676273145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45978.616676273145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45978.616676273145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45978.616676273145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45978.616676273145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45978.616676273145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45978.616676273145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45978.616676273145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45978.616676273145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45978.616676273145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45978.616676273145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45978.616676273145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45978.616676273145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45978.616676273145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45978.616676273145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45978.616676273145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45978.616676273145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45978.616676273145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45978.616676273145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45978.616676273145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45978.616676273145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45978.616676273145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45978.616676273145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45978.616676273145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45978.616676273145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45978.616676273145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45978.616676273145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45978.616676273145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45978.616676273145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45978.616676273145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45978.616676273145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45978.616676273145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45978.616676273145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45978.616676273145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45978.616676273145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45978.616676273145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45978.616676273145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45978.616676273145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45978.616676273145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45978.616676273145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45978.616676273145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45978.616676273145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45978.616676273145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45978.616676273145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45978.616676273145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45978.616676273145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45978.616676273145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45978.616676273145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45978.616676273145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45978.616676273145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45978.616676273145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45978.616676273145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45978.616676273145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45978.616676273145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45978.616676273145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45978.616676273145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45978.616676273145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45978.616676273145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45978.616676273145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45978.616676273145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45978.616676273145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45978.616676273145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45978.616676273145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45978.616676273145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45978.616676273145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45978.616676273145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45978.616676273145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45978.616676273145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45978.616676273145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45978.616676273145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45978.616676273145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45978.616676273145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45978.616676273145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45978.616676273145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45978.616676273145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45978.616676273145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45978.616676273145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45978.616676273145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45978.616676273145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45978.616676273145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45978.616676273145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45978.616676273145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45978.616676273145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45978.616676273145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45978.616676273145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45978.616676273145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45978.616676273145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45978.616676273145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45978.616676273145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45978.616676273145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45978.616676273145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45978.616676273145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45978.616676273145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45978.616676273145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45978.616676273145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45978.616676273145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45978.616676273145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45978.616676273145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45978.616676273145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45978.616676273145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45978.616676273145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45978.616676273145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45978.616676273145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45978.616676273145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45978.616676273145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45978.616676273145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45978.616676273145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45978.616676273145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45978.616676273145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45978.616676273145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45978.616676273145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45978.616676273145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45978.616676273145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45978.616676273145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45978.616676273145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45978.616676273145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45978.616676273145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45978.616676273145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45978.616676273145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45978.616676273145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45978.616676273145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45978.616676273145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45978.616676273145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45978.616676273145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45978.616676273145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45978.616676273145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45978.616676273145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45978.616676273145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45978.616676273145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45978.616676273145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45978.616676273145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45978.616676273145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45978.616676273145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45978.616676273145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45978.616676273145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45978.616676273145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45978.616676273145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45978.616676273145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45978.616676273145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45978.616676273145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45978.616676273145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45978.616676273145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45978.616676273145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45978.616676273145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45978.616676273145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45978.616676273145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45978.616676273145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45978.616676273145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45978.616676273145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45978.616676273145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45978.616676273145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45978.616676273145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45978.616676273145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45978.616676273145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45978.616676273145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45978.616676273145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45978.616676273145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45978.616676273145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45978.616676273145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45978.616676273145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45978.616676273145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45978.616676273145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45978.616676273145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45978.616676273145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45978.616676273145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45978.616676273145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45978.616676273145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45978.616676273145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45978.616676273145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45978.616676273145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45978.616676273145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45978.616676273145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45978.616676273145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45978.616676273145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45978.616676273145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45978.616676273145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45978.616676273145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45978.616676273145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45978.616676273145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45978.616676273145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45978.616676273145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45978.616676273145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45978.616676273145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45978.616676273145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45978.616676273145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45978.616676273145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45978.616676273145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45978.616676273145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45978.616676273145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45978.616676273145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45978.616676273145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45978.616676273145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45978.616676273145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45978.616676273145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45978.616676273145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45978.616676273145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45978.616676273145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45978.616676273145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45978.616676273145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45978.616676273145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45978.616676273145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45978.616676273145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45978.616676273145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45978.616676273145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45978.616676273145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45978.616676273145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45978.616676273145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45978.616676273145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45978.616676273145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45978.616676273145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45978.616676273145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45978.616676273145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45978.616676273145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45978.616676273145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45978.616676273145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45978.616676273145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45978.616676273145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45978.616676273145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45978.616676273145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45978.616676273145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45978.616676273145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45978.616676273145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45978.616676273145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45978.616676273145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45978.616676273145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45978.616676273145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45978.616676273145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45978.616676273145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45978.616676273145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45978.616676273145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45978.616676273145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45978.616676273145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45978.616676273145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45978.616676273145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45978.616676273145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45978.616676273145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45978.616676273145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45978.616676273145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45978.616676273145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45978.616676273145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45978.616676273145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45978.616676273145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45978.616676273145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45978.616676273145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45978.616676273145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45978.616676273145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45978.616676273145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45978.616676273145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45978.616676273145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45978.616676273145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45978.616676273145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45978.616676273145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45978.616676273145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45978.616676273145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45978.616676273145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45978.616676273145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45978.616676273145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45978.616676273145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45978.616676273145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45978.616676273145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45978.616676273145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45978.616676273145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45978.616676273145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45978.616676273145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45978.616676273145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45978.616676273145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45978.616676273145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45978.616676273145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45978.616676273145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45978.616676273145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45978.616676273145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45978.616676273145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45978.616676273145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45978.616676273145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45978.616676273145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45978.616676273145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45978.616676273145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45978.616676273145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45978.616676273145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45978.616676273145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45978.616676273145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45978.616676273145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45978.616676273145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45978.616676273145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45978.616676273145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45978.616676273145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45978.616676273145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45978.616676273145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45978.616676273145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45978.616676273145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45978.616676273145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45978.616676273145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45978.616676273145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45978.616676273145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45978.616676273145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45978.616676273145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45978.616676273145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45978.616676273145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45978.616676273145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45978.616676273145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45978.616676273145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45978.616676273145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45978.616676273145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45978.616676273145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45978.616676273145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45978.616676273145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45978.616676273145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45978.616676273145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45978.616676273145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45978.616676273145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45978.616676273145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45978.616676273145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45978.616676273145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45978.616676273145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45978.616676273145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45978.616676273145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45978.616676273145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45978.616676273145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45978.616676273145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45978.616676273145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45978.616676273145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45978.616676273145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45978.616676273145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45978.616676273145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45978.616676273145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45978.616676273145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45978.616676273145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45978.616676273145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45978.616676273145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45978.616676273145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45978.616676273145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45978.616676273145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45978.616676273145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45978.616676273145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45978.616676273145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45978.616676273145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45978.616676273145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45978.616676273145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45978.616676273145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45978.616676273145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45978.616676273145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45978.616676273145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45978.616676273145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45978.616676273145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45978.616676273145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45978.616676273145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45978.616676273145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45978.616676273145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45978.616676273145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45978.616676273145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45978.616676273145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45978.616676273145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45978.616676273145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45978.616676273145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45978.616676273145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45978.616676273145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45978.616676273145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45978.616676273145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45978.616676273145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45978.616676273145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45978.616676273145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45978.616676273145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45978.616676273145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45978.616676273145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45978.616676273145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45978.616676273145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45978.616676273145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45978.616676273145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45978.616676273145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45978.616676273145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45978.616676273145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45978.616676273145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45978.616676273145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45978.616676273145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45978.616676273145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45978.616676273145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45978.616676273145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45978.616676273145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45978.616676273145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45978.616676273145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45978.616676273145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45978.616676273145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45978.616676273145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45978.616676273145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45978.616676273145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45978.616676273145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45978.616676273145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45978.616676273145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45978.616676273145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45978.616676273145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45978.616676273145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45978.616676273145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45978.616676273145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45978.616676273145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45978.616676273145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45978.616676273145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45978.616676273145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45978.616676273145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45978.616676273145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45978.616676273145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45978.616676273145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45978.616676273145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45978.616676273145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45978.616676273145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45978.616676273145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45978.616676273145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45978.616676273145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45978.616676273145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45978.616676273145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45978.616676273145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45978.616676273145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45978.616676273145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45978.616676273145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45978.616676273145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45978.616676273145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45978.616676273145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45978.616676273145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45978.616676273145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45978.616676273145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45978.616676273145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45978.616676273145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45978.616676273145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45978.616676273145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45978.616676273145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45978.616676273145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45978.616676273145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45978.616676273145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45978.616676273145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45978.616676273145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45978.616676273145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45978.616676273145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45978.616676273145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45978.616676273145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45978.616676273145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45978.616676273145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45978.616676273145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45978.616676273145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45978.616676273145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45978.616676273145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45978.616676273145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45978.616676273145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45978.616676273145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45978.616676273145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45978.616676273145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45978.616676273145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45978.616676273145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45978.616676273145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45978.616676273145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45978.616676273145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45978.616676273145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45978.616676273145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45978.616676273145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45978.616676273145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45978.616676273145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45978.616676273145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45978.616676273145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45978.616676273145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45978.616676273145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45978.616676273145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45978.616676273145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45978.616676273145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45978.616676273145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45978.616676273145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45978.616676273145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45978.616676273145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45978.616676273145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45978.616676273145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45978.616676273145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45978.616676273145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45978.616676273145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45978.616676273145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45978.616676273145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45978.616676273145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45978.616676273145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45978.616676273145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45978.616676273145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45978.616676273145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45978.616676273145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45978.616676273145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45978.616676273145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45978.616676273145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45978.616676273145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45978.616676273145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45978.616676273145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45978.616676273145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45978.616676273145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45978.616676273145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45978.616676273145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45978.616676273145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45978.616676273145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45978.616676273145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45978.616676273145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45978.616676273145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45978.616676273145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45978.616676273145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45978.616676273145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45978.616676273145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45978.616676273145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45978.616676273145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45978.616676273145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45978.616676273145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45978.616676273145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45978.616676273145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45978.616676273145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45978.616676273145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45978.616676273145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45978.616676273145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45978.616676273145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45978.616676273145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45978.616676273145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45978.616676273145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45978.616676273145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45978.616676273145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45978.616676273145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45978.616676273145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45978.616676273145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45978.616676273145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45978.616676273145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45978.616676273145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45978.616676273145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45978.616676273145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45978.616676273145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45978.616676273145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45978.616676273145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45978.616676273145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45978.616676273145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45978.616676273145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45978.616676273145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45978.616676273145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45978.616676273145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45978.616676273145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45978.616676273145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45978.616676273145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45978.616676273145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45978.616676273145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45978.616676273145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45978.616676273145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45978.616676273145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45978.616676273145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45978.616676273145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45978.616676273145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45978.616676273145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45978.616676273145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45978.616676273145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45978.616676273145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45978.616676273145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45978.616676273145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45978.616676273145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45978.616676273145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45978.616676273145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45978.616676273145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45978.616676273145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45978.616676273145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45978.616676273145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45978.616676273145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45978.616676273145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45978.616676273145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45978.616676273145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45978.616676273145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45978.616676273145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45978.616676273145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45978.616676273145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45978.616676273145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45978.616676273145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45978.616676273145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45978.616676273145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45978.616676273145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45978.616676273145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45978.616676273145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45978.616676273145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45978.616676273145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45978.616676273145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45978.616676273145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45978.616676273145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45978.616676273145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45978.616676273145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45978.616676273145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45978.616676273145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45978.616676273145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45978.616676273145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45978.616676273145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45978.616676273145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45978.616676273145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45978.616676273145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45978.616676273145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45978.616676273145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45978.616676273145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45978.616676273145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45978.616676273145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45978.616676273145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45978.616676273145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45978.616676273145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45978.616676273145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45978.616676273145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45978.616676273145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45978.616676273145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45978.616676273145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45978.616676273145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45978.616676273145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45978.616676273145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45978.616676273145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45978.616676273145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45978.616676273145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45978.616676273145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45978.616676273145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45978.616676273145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45978.616676273145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45978.616676273145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45978.616676273145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45978.616676273145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45978.616676273145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45978.616676273145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45978.616676273145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45978.616676273145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45978.616676273145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45978.616676273145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45978.616676273145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45978.616676273145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45978.616676273145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45978.616676273145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45978.616676273145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45978.616676273145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45978.616676273145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45978.616676273145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45978.616676273145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45978.616676273145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45978.616676273145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45978.616676273145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45978.616676273145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45978.616676273145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45978.616676273145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45978.616676273145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45978.616676273145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45978.616676273145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45978.616676273145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45978.616676273145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45978.616676273145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45978.616676273145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45978.616676273145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45978.616676273145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45978.616676273145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45978.616676273145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45978.616676273145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45978.616676273145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45978.616676273145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45978.616676273145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45978.616676273145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45978.616676273145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45978.616676273145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45978.616676273145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45978.616676273145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45978.616676273145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45978.616676273145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45978.616676273145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45978.616676273145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45978.616676273145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45978.616676273145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45978.616676273145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45978.616676273145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45978.616676273145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45978.616676273145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45978.616676273145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45978.616676273145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45978.616676273145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45978.616676273145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45978.616676273145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45978.616676273145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45978.616676273145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45978.616676273145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45978.616676273145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45978.616676273145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45978.616676273145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45978.616676273145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45978.616676273145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45978.616676273145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45978.616676273145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45978.616676273145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45978.616676273145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45978.616676273145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45978.616676273145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45978.616676273145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45978.616676273145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45978.616676273145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45978.616676273145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45978.616676273145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45978.616676273145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45978.616676273145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45978.616676273145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45978.616676273145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45978.616676273145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45978.616676273145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45978.616676273145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45978.616676273145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45978.616676273145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45978.616676273145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45978.616676273145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45978.616676273145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45978.616676273145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45978.616676273145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45978.616676273145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45978.616676273145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45978.616676273145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45978.616676273145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45978.616676273145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45978.616676273145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45978.616676273145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45978.616676273145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45978.616676273145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45978.616676273145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45978.616676273145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45978.616676273145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45978.616676273145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45978.616676273145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45978.616676273145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45978.616676273145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45978.616676273145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45978.616676273145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45978.616676273145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45978.616676273145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45978.616676273145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45978.616676273145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45978.616676273145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45978.616676273145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45978.616676273145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45978.616676273145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45978.616676273145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45978.616676273145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45978.616676273145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45978.616676273145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45978.616676273145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45978.616676273145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45978.616676273145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45978.616676273145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45978.616676273145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45978.616676273145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45978.616676273145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45978.616676273145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45978.616676273145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45978.616676273145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45978.616676273145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45978.616676273145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45978.616676273145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45978.616676273145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45978.616676273145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45978.616676273145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45978.616676273145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45978.616676273145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45978.616676273145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45978.616676273145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45978.616676273145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45978.616676273145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45978.616676273145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45978.616676273145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45978.616676273145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45978.616676273145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45978.616676273145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45978.616676273145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45978.616676273145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45978.616676273145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45978.616676273145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45978.616676273145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45978.616676273145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45978.616676273145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45978.616676273145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45978.616676273145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45978.616676273145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45978.616676273145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45978.616676273145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45978.616676273145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45978.616676273145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45978.616676273145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45978.616676273145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45978.616676273145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45978.616676273145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45978.616676273145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45978.616676273145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45978.616676273145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45978.616676273145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45978.616676273145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45978.616676273145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45978.616676273145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45978.616676273145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45978.616676273145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45978.616676273145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45978.616676273145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45978.616676273145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45978.616676273145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45978.616676273145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45978.616676273145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45978.616676273145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45978.616676273145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45978.616676273145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45978.616676273145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45978.616676273145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45978.616676273145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45978.616676273145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45978.616676273145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45978.616676273145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45978.616676273145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45978.616676273145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45978.616676273145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45978.616676273145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45978.616676273145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45978.616676273145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45978.616676273145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45978.616676273145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45978.616676273145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45978.616676273145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45978.616676273145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45978.616676273145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45978.616676273145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45978.616676273145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45978.616676273145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45978.616676273145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45978.616676273145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45978.616676273145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45978.616676273145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45978.616676273145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45978.616676273145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45978.616676273145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45978.616676273145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45978.616676273145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45978.616676273145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45978.616676273145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45978.616676273145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45978.616676273145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45978.616676273145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45978.616676273145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45978.616676273145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45978.616676273145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45978.616676273145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45978.616676273145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45978.616676273145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45978.616676273145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45978.616676273145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45978.616676273145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45978.616676273145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45978.616676273145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45978.616676273145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45978.616676273145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45978.616676273145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45978.616676273145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45978.616676273145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45978.616676273145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45978.616676273145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45978.616676273145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45978.616676273145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45978.616676273145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45978.616676273145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45978.616676273145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45978.616676273145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45978.616676273145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45978.616676273145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45978.616676273145</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275.13595868054836</v>
      </c>
      <c r="H2" s="95">
        <v>45703.474768518521</v>
      </c>
      <c r="I2" s="95" t="str">
        <f>IFERROR(VLOOKUP(D2,DB!A:F,6,0),"")</f>
        <v>SCECO</v>
      </c>
      <c r="J2" s="95" t="str">
        <f>IFERROR(VLOOKUP(D2,DB!A:G,7,0),"")</f>
        <v>Dead</v>
      </c>
      <c r="K2" s="97" t="s">
        <v>39110</v>
      </c>
      <c r="L2" s="91" t="str">
        <f>IFERROR(VLOOKUP(D2,DB!A:I,9,0),"")</f>
        <v>Latis</v>
      </c>
    </row>
    <row r="3" spans="1:16" ht="29.25" customHeight="1">
      <c r="A3" s="113" t="s">
        <v>39111</v>
      </c>
      <c r="B3" s="113" t="str">
        <f>IFERROR(VLOOKUP(D3,DB!A:K,11,0),"")</f>
        <v>R4</v>
      </c>
      <c r="C3" s="93">
        <v>1</v>
      </c>
      <c r="D3" s="91" t="s">
        <v>36108</v>
      </c>
      <c r="E3" s="94" t="s">
        <v>39021</v>
      </c>
      <c r="F3" s="95">
        <v>45978.515497685185</v>
      </c>
      <c r="G3" s="96">
        <f ca="1">IFERROR(NOW()-F3,"")</f>
        <v>0.1011785879600211</v>
      </c>
      <c r="H3" s="95">
        <v>45978.208923611113</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30502</v>
      </c>
      <c r="E4" s="94" t="s">
        <v>39021</v>
      </c>
      <c r="F4" s="95">
        <v>45978.578518518516</v>
      </c>
      <c r="G4" s="96">
        <f ca="1">IFERROR(NOW()-F4,"")</f>
        <v>3.8157754628628027E-2</v>
      </c>
      <c r="H4" s="95">
        <v>45978.578472222223</v>
      </c>
      <c r="I4" s="113" t="str">
        <f>IFERROR(VLOOKUP(D4,DB!A:F,6,0),"")</f>
        <v>SCECO</v>
      </c>
      <c r="J4" s="113" t="str">
        <f>IFERROR(VLOOKUP(D4,DB!A:G,7,0),"")</f>
        <v>Dead+In progress</v>
      </c>
      <c r="K4" s="97" t="s">
        <v>39114</v>
      </c>
      <c r="L4" s="91" t="str">
        <f>IFERROR(VLOOKUP(D4,DB!A:I,9,0),"")</f>
        <v>Latis</v>
      </c>
    </row>
    <row r="5" spans="1:16" ht="15" customHeight="1">
      <c r="A5" s="113"/>
      <c r="B5" s="113" t="str">
        <f>IFERROR(VLOOKUP(D5,DB!A:K,11,0),"")</f>
        <v/>
      </c>
      <c r="C5" s="93"/>
      <c r="D5" s="91"/>
      <c r="E5" s="94"/>
      <c r="F5" s="95"/>
      <c r="G5" s="96">
        <f ca="1">IFERROR(NOW()-F5,"")</f>
        <v>45978.616676273145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45978.616676273145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45978.616676273145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45978.616676273145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45978.616676273145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45978.616676273145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45978.616676273145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45978.616676273145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45978.616676273145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45978.616676273145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45978.616676273145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45978.616676273145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45978.616676273145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45978.616676273145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45978.616676273145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45978.616676273145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45978.616676273145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45978.616676273145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45978.616676273145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45978.616676273145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45978.616676273145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45978.616676273145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45978.616676273145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45978.616676273145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45978.616676273145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45978.616676273145</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86.784616087956238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52.427798958327912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29.955565162032144</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8" ca="1" si="2">IFERROR(NOW()-F5,"")</f>
        <v>1.1018730324067292</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45978.616676273145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45978.616676273145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45978.616676273145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45978.616676273145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45978.616676273145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45978.616676273145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45978.616676273145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45978.616676273145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45978.616676273145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45978.616676273145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45978.616676273145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45978.616676273145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45978.616676273145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45978.616676273145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45978.616676273145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45978.616676273145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45978.616676273145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45978.616676273145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45978.616676273145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45978.616676273145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45978.616676273145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45978.616676273145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45978.616676273145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45978.616676273145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45978.616676273145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45978.616676273145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45978.616676273145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45978.616676273145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45978.616676273145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45978.616676273145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45978.616676273145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45978.616676273145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45978.616676273145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45978.616676273145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45978.616676273145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45978.616676273145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45978.616676273145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45978.616676273145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45978.616676273145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45978.616676273145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45978.616676273145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45978.616676273145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45978.616676273145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45978.616676273145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45978.616676273145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45978.616676273145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45978.616676273145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45978.616676273145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45978.616676273145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45978.616676273145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45978.616676273145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45978.616676273145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45978.616676273145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45978.616676273145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45978.616676273145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45978.616676273145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45978.616676273145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45978.616676273145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45978.616676273145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45978.616676273145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45978.616676273145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45978.616676273145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45978.616676273145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45978.616676273145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45978.616676273145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45978.616676273145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45978.616676273145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45978.616676273145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45978.616676273145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45978.616676273145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45978.616676273145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45978.616676273145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45978.616676273145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45978.616676273145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45978.616676273145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45978.616676273145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45978.616676273145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45978.616676273145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45978.616676273145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45978.616676273145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45978.616676273145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45978.616676273145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45978.616676273145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45978.616676273145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45978.616676273145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45978.616676273145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45978.616676273145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45978.616676273145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45978.616676273145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45978.616676273145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45978.616676273145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45978.616676273145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45978.616676273145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45978.616676273145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45978.616676273145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45978.616676273145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45978.616676273145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45978.616676273145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45978.616676273145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45978.616676273145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45978.616676273145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45978.616676273145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45978.616676273145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45978.616676273145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45978.616676273145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45978.616676273145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45978.616676273145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45978.616676273145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45978.616676273145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45978.616676273145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45978.616676273145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45978.616676273145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45978.616676273145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45978.616676273145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45978.616676273145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45978.616676273145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45978.616676273145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45978.616676273145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45978.616676273145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45978.616676273145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45978.616676273145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45978.616676273145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45978.616676273145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45978.616676273145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45978.616676273145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45978.616676273145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45978.616676273145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45978.616676273145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45978.616676273145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45978.616676273145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45978.616676273145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45978.616676273145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45978.616676273145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45978.616676273145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45978.616676273145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45978.616676273145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45978.616676273145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45978.616676273145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45978.616676273145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45978.616676273145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45978.616676273145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45978.616676273145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45978.616676273145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45978.616676273145</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45978.616676273145</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45978.616676273145</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45978.616676273145</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45978.616676273145</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45978.616676273145</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45978.616676273145</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45978.616676273145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45978.616676273145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45978.616676273145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45978.616676273145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45978.616676273145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45978.616676273145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45978.616676273145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45978.616676273145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45978.616676273145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45978.616676273145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45978.616676273145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45978.616676273145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45978.616676273145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45978.616676273145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45978.616676273145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45978.616676273145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45978.616676273145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45978.616676273145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45978.616676273145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45978.616676273145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45978.616676273145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45978.616676273145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45978.616676273145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45978.616676273145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45978.616676273145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45978.616676273145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45978.616676273145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45978.616676273145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45978.616676273145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45978.616676273145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45978.616676273145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45978.616676273145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45978.616676273145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45978.616676273145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45978.616676273145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45978.616676273145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45978.616676273145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45978.616676273145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45978.616676273145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45978.616676273145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45978.616676273145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45978.616676273145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45978.616676273145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45978.616676273145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45978.616676273145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45978.616676273145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45978.616676273145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45978.616676273145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45978.616676273145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45978.616676273145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45978.616676273145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45978.616676273145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45978.616676273145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45978.616676273145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45978.616676273145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45978.616676273145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45978.616676273145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45978.616676273145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45978.616676273145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45978.616676273145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45978.616676273145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45978.616676273145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45978.616676273145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45978.616676273145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45978.616676273145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45978.616676273145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45978.616676273145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45978.616676273145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45978.616676273145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45978.616676273145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45978.616676273145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45978.616676273145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45978.616676273145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45978.616676273145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45978.616676273145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45978.616676273145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45978.616676273145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45978.616676273145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45978.616676273145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45978.616676273145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45978.616676273145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45978.616676273145</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45978.616676273145</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45978.616676273145</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45978.616676273145</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45978.616676273145</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45978.616676273145</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