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99" documentId="13_ncr:1_{F6CB121F-512D-4AA6-A0C1-0FB36C537598}" xr6:coauthVersionLast="47" xr6:coauthVersionMax="47" xr10:uidLastSave="{C7F3F8A6-D159-422E-8157-01DCC52A11C2}"/>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<sst xmlns="http://schemas.openxmlformats.org/spreadsheetml/2006/main" count="180302" uniqueCount="39132">
  <si>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</si>
  <si>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</si>
  <si>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</si>
  <si>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</si>
  <si>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</si>
  <si>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</si>
  <si>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</si>
  <si>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</si>
  <si>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</si>
  <si>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</si>
  <si>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</si>
  <si>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</si>
  <si>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</si>
  <si>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</si>
  <si>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</si>
  <si>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</si>
  <si>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</si>
  <si>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</si>
  <si>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</si>
  <si>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</si>
  <si>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</si>
  <si>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</si>
  <si>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</si>
  <si>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</si>
  <si>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</si>
  <si>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</si>
  <si>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</si>
  <si>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</si>
  <si>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</si>
  <si>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</si>
  <si>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</si>
  <si>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</si>
  <si>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</si>
  <si>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</si>
  <si>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</si>
  <si>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</si>
  <si>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</si>
  <si>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</si>
  <si>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</si>
  <si>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</si>
  <si>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</si>
  <si>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</si>
  <si>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</si>
  <si>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</si>
  <si>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</si>
  <si>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</si>
  <si>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</si>
  <si>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</si>
  <si>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</si>
  <si>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</si>
  <si>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</si>
  <si>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</si>
  <si>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</si>
  <si>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</si>
  <si>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</si>
  <si>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</si>
  <si>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</si>
  <si>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</si>
  <si>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</si>
  <si>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</si>
  <si>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</si>
  <si>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</si>
  <si>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</si>
  <si>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</si>
  <si>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</si>
  <si>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</si>
  <si>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</si>
  <si>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</si>
  <si>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</si>
  <si>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</si>
  <si>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</si>
  <si>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</si>
  <si>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</si>
  <si>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</si>
  <si>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</si>
  <si>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</si>
  <si>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</si>
  <si>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</si>
  <si>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</si>
  <si>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</si>
  <si>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</si>
  <si>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</si>
  <si>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</si>
  <si>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</si>
  <si>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</si>
  <si>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</si>
  <si>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</si>
  <si>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</si>
  <si>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</si>
  <si>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</si>
  <si>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</si>
  <si>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</si>
  <si>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</si>
  <si>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</si>
  <si>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</si>
  <si>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</si>
  <si>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</si>
  <si>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</si>
  <si>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</si>
  <si>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</si>
  <si>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</si>
  <si>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</si>
  <si>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</si>
  <si>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</si>
  <si>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</si>
  <si>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</si>
  <si>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</si>
  <si>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</si>
  <si>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</si>
  <si>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</si>
  <si>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</si>
  <si>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</si>
  <si>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</si>
  <si>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</si>
  <si>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</si>
  <si>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</si>
  <si>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</si>
  <si>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</si>
  <si>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</si>
  <si>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</si>
  <si>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</si>
  <si>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</si>
  <si>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</si>
  <si>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</si>
  <si>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</si>
  <si>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</si>
  <si>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</si>
  <si>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</si>
  <si>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</si>
  <si>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</si>
  <si>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</si>
  <si>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</si>
  <si>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</si>
  <si>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</si>
  <si>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</si>
  <si>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</si>
  <si>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</si>
  <si>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</si>
  <si>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</si>
  <si>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</si>
  <si>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</si>
  <si>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</si>
  <si>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</si>
  <si>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</si>
  <si>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</si>
  <si>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</si>
  <si>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</si>
  <si>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</si>
  <si>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</si>
  <si>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</si>
  <si>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</si>
  <si>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</si>
  <si>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</si>
  <si>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</si>
  <si>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</si>
  <si>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</si>
  <si>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</si>
  <si>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</si>
  <si>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</si>
  <si>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</si>
  <si>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</si>
  <si>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</si>
  <si>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</si>
  <si>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</si>
  <si>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</si>
  <si>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</si>
  <si>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</si>
  <si>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</si>
  <si>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</si>
  <si>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</si>
  <si>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</si>
  <si>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</si>
  <si>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</si>
  <si>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</si>
  <si>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</si>
  <si>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</si>
  <si>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</si>
  <si>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</si>
  <si>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</si>
  <si>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</si>
  <si>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</si>
  <si>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</si>
  <si>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</si>
  <si>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</si>
  <si>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</si>
  <si>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</si>
  <si>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</si>
  <si>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</si>
  <si>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</si>
  <si>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</si>
  <si>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</si>
  <si>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</si>
  <si>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</si>
  <si>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</si>
  <si>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</si>
  <si>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</si>
  <si>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</si>
  <si>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</si>
  <si>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</si>
  <si>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</si>
  <si>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</si>
  <si>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</si>
  <si>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</si>
  <si>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</si>
  <si>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</si>
  <si>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</si>
  <si>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</si>
  <si>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</si>
  <si>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</si>
  <si>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</si>
  <si>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</si>
  <si>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</si>
  <si>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</si>
  <si>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</si>
  <si>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</si>
  <si>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</si>
  <si>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</si>
  <si>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</si>
  <si>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</si>
  <si>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</si>
  <si>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</si>
  <si>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</si>
  <si>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</si>
  <si>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</si>
  <si>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</si>
  <si>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</si>
  <si>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</si>
  <si>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</si>
  <si>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</si>
  <si>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</si>
  <si>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</si>
  <si>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</si>
  <si>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</si>
  <si>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</si>
  <si>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</si>
  <si>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</si>
  <si>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</si>
  <si>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</si>
  <si>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</si>
  <si>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</si>
  <si>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</si>
  <si>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</si>
  <si>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</si>
  <si>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</si>
  <si>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</si>
  <si>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</si>
  <si>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</si>
  <si>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</si>
  <si>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</si>
  <si>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</si>
  <si>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</si>
  <si>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</si>
  <si>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</si>
  <si>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</si>
  <si>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</si>
  <si>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</si>
  <si>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</si>
  <si>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</si>
  <si>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</si>
  <si>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</si>
  <si>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</si>
  <si>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</si>
  <si>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</si>
  <si>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</si>
  <si>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</si>
  <si>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</si>
  <si>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</si>
  <si>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</si>
  <si>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</si>
  <si>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</si>
  <si>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</si>
  <si>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</si>
  <si>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</si>
  <si>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</si>
  <si>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</si>
  <si>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</si>
  <si>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</si>
  <si>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</si>
  <si>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</si>
  <si>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</si>
  <si>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</si>
  <si>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</si>
  <si>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</si>
  <si>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</si>
  <si>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</si>
  <si>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</si>
  <si>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</si>
  <si>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</si>
  <si>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</si>
  <si>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</si>
  <si>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</si>
  <si>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</si>
  <si>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</si>
  <si>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</si>
  <si>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</si>
  <si>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</si>
  <si>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</si>
  <si>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</si>
  <si>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</si>
  <si>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</si>
  <si>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</si>
  <si>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</si>
  <si>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</si>
  <si>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</si>
  <si>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</si>
  <si>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</si>
  <si>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</si>
  <si>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</si>
  <si>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</si>
  <si>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</si>
  <si>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</si>
  <si>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</si>
  <si>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</si>
  <si>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</si>
  <si>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</si>
  <si>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</si>
  <si>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</si>
  <si>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</si>
  <si>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</si>
  <si>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</si>
  <si>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</si>
  <si>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</si>
  <si>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</si>
  <si>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</si>
  <si>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</si>
  <si>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</si>
  <si>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</si>
  <si>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</si>
  <si>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</si>
  <si>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</si>
  <si>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</si>
  <si>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</si>
  <si>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</si>
  <si>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</si>
  <si>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</si>
  <si>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</si>
  <si>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</si>
  <si>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</si>
  <si>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</si>
  <si>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</si>
  <si>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</si>
  <si>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</si>
  <si>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</si>
  <si>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</si>
  <si>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</si>
  <si>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</si>
  <si>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</si>
  <si>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</si>
  <si>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</si>
  <si>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</si>
  <si>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</si>
  <si>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</si>
  <si>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</si>
  <si>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</si>
  <si>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</si>
  <si>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</si>
  <si>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</si>
  <si>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</si>
  <si>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</si>
  <si>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</si>
  <si>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</si>
  <si>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</si>
  <si>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</si>
  <si>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</si>
  <si>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</si>
  <si>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</si>
  <si>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</si>
  <si>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</si>
  <si>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</si>
  <si>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</si>
  <si>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</si>
  <si>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</si>
  <si>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</si>
  <si>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</si>
  <si>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</si>
  <si>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</si>
  <si>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</si>
  <si>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</si>
  <si>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</si>
  <si>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</si>
  <si>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</si>
  <si>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</si>
  <si>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</si>
  <si>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</si>
  <si>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</si>
  <si>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</si>
  <si>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</si>
  <si>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</si>
  <si>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</si>
  <si>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</si>
  <si>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</si>
  <si>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</si>
  <si>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</si>
  <si>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</si>
  <si>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</si>
  <si>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</si>
  <si>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</si>
  <si>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</si>
  <si>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</si>
  <si>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</si>
  <si>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</si>
  <si>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</si>
  <si>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</si>
  <si>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</si>
  <si>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</si>
  <si>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</si>
  <si>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</si>
  <si>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</si>
  <si>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</si>
  <si>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</si>
  <si>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</si>
  <si>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</si>
  <si>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</si>
  <si>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</si>
  <si>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</si>
  <si>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</si>
  <si>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</si>
  <si>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</si>
  <si>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</si>
  <si>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</si>
  <si>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</si>
  <si>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</si>
  <si>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</si>
  <si>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</si>
  <si>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</si>
  <si>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</si>
  <si>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</si>
  <si>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</si>
  <si>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</si>
  <si>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</si>
  <si>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</si>
  <si>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</si>
  <si>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</si>
  <si>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</si>
  <si>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</si>
  <si>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</si>
  <si>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</si>
  <si>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</si>
  <si>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</si>
  <si>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</si>
  <si>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</si>
  <si>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</si>
  <si>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</si>
  <si>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</si>
  <si>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</si>
  <si>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</si>
  <si>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</si>
  <si>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</si>
  <si>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</si>
  <si>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</si>
  <si>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</si>
  <si>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</si>
  <si>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</si>
  <si>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</si>
  <si>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</si>
  <si>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</si>
  <si>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</si>
  <si>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</si>
  <si>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</si>
  <si>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</si>
  <si>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</si>
  <si>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</si>
  <si>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</si>
  <si>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</si>
  <si>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</si>
  <si>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</si>
  <si>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</si>
  <si>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</si>
  <si>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</si>
  <si>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</si>
  <si>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</si>
  <si>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</si>
  <si>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</si>
  <si>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</si>
  <si>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</si>
  <si>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</si>
  <si>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</si>
  <si>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</si>
  <si>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</si>
  <si>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</si>
  <si>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</si>
  <si>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</si>
  <si>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</si>
  <si>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</si>
  <si>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</si>
  <si>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</si>
  <si>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</si>
  <si>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</si>
  <si>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</si>
  <si>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</si>
  <si>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</si>
  <si>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</si>
  <si>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</si>
  <si>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</si>
  <si>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</si>
  <si>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</si>
  <si>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</si>
  <si>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</si>
  <si>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</si>
  <si>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</si>
  <si>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</si>
  <si>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</si>
  <si>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</si>
  <si>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</si>
  <si>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</si>
  <si>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</si>
  <si>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</si>
  <si>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</si>
  <si>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</si>
  <si>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</si>
  <si>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</si>
  <si>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</si>
  <si>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</si>
  <si>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</si>
  <si>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</si>
  <si>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</si>
  <si>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</si>
  <si>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</si>
  <si>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</si>
  <si>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</si>
  <si>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</si>
  <si>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</si>
  <si>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</si>
  <si>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</si>
  <si>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</si>
  <si>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</si>
  <si>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</si>
  <si>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</si>
  <si>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</si>
  <si>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</si>
  <si>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</si>
  <si>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</si>
  <si>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</si>
  <si>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</si>
  <si>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</si>
  <si>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</si>
  <si>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</si>
  <si>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</si>
  <si>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</si>
  <si>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</si>
  <si>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</si>
  <si>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</si>
  <si>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</si>
  <si>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</si>
  <si>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</si>
  <si>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</si>
  <si>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</si>
  <si>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</si>
  <si>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</si>
  <si>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</si>
  <si>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</si>
  <si>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</si>
  <si>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</si>
  <si>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</si>
  <si>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</si>
  <si>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</si>
  <si>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</si>
  <si>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</si>
  <si>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</si>
  <si>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</si>
  <si>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</si>
  <si>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</si>
  <si>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</si>
  <si>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</si>
  <si>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</si>
  <si>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</si>
  <si>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</si>
  <si>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</si>
  <si>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</si>
  <si>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</si>
  <si>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</si>
  <si>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</si>
  <si>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</si>
  <si>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</si>
  <si>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</si>
  <si>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</si>
  <si>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</si>
  <si>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</si>
  <si>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</si>
  <si>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</si>
  <si>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</si>
  <si>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</si>
  <si>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</si>
  <si>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</si>
  <si>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</si>
  <si>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</si>
  <si>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</si>
  <si>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</si>
  <si>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</si>
  <si>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</si>
  <si>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</si>
  <si>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</si>
  <si>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</si>
  <si>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</si>
  <si>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</si>
  <si>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</si>
  <si>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</si>
  <si>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</si>
  <si>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</si>
  <si>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</si>
  <si>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</si>
  <si>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</si>
  <si>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</si>
  <si>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</si>
  <si>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</si>
  <si>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</si>
  <si>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</si>
  <si>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</si>
  <si>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</si>
  <si>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</si>
  <si>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</si>
  <si>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</si>
  <si>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</si>
  <si>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</si>
  <si>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</si>
  <si>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</si>
  <si>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</si>
  <si>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</si>
  <si>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</si>
  <si>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</si>
  <si>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</si>
  <si>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</si>
  <si>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</si>
  <si>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</si>
  <si>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</si>
  <si>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</si>
  <si>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</si>
  <si>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</si>
  <si>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</si>
  <si>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</si>
  <si>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</si>
  <si>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</si>
  <si>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</si>
  <si>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</si>
  <si>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</si>
  <si>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</si>
  <si>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</si>
  <si>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</si>
  <si>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</si>
  <si>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</si>
  <si>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</si>
  <si>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</si>
  <si>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</si>
  <si>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</si>
  <si>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</si>
  <si>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</si>
  <si>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</si>
  <si>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</si>
  <si>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</si>
  <si>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</si>
  <si>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</si>
  <si>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</si>
  <si>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</si>
  <si>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</si>
  <si>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</si>
  <si>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</si>
  <si>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</si>
  <si>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</si>
  <si>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</si>
  <si>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</si>
  <si>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</si>
  <si>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</si>
  <si>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</si>
  <si>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</si>
  <si>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</si>
  <si>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</si>
  <si>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</si>
  <si>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</si>
  <si>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</si>
  <si>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</si>
  <si>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</si>
  <si>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</si>
  <si>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</si>
  <si>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</si>
  <si>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</si>
  <si>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</si>
  <si>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</si>
  <si>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</si>
  <si>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</si>
  <si>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</si>
  <si>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</si>
  <si>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</si>
  <si>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</si>
  <si>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</si>
  <si>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</si>
  <si>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</si>
  <si>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</si>
  <si>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</si>
  <si>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</si>
  <si>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</si>
  <si>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</si>
  <si>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</si>
  <si>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</si>
  <si>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</si>
  <si>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</si>
  <si>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</si>
  <si>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</si>
  <si>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</si>
  <si>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</si>
  <si>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</si>
  <si>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</si>
  <si>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</si>
  <si>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</si>
  <si>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</si>
  <si>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</si>
  <si>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</si>
  <si>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</si>
  <si>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</si>
  <si>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</si>
  <si>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</si>
  <si>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</si>
  <si>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</si>
  <si>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</si>
  <si>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</si>
  <si>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</si>
  <si>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</si>
  <si>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</si>
  <si>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</si>
  <si>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</si>
  <si>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</si>
  <si>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</si>
  <si>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</si>
  <si>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</si>
  <si>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</si>
  <si>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</si>
  <si>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</si>
  <si>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</si>
  <si>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</si>
  <si>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</si>
  <si>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</si>
  <si>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</si>
  <si>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</si>
  <si>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</si>
  <si>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</si>
  <si>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</si>
  <si>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</si>
  <si>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</si>
  <si>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</si>
  <si>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</si>
  <si>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</si>
  <si>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</si>
  <si>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</si>
  <si>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</si>
  <si>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</si>
  <si>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</si>
  <si>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</si>
  <si>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</si>
  <si>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</si>
  <si>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</si>
  <si>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</si>
  <si>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</si>
  <si>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</si>
  <si>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</si>
  <si>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</si>
  <si>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</si>
  <si>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</si>
  <si>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</si>
  <si>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</si>
  <si>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</si>
  <si>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</si>
  <si>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</si>
  <si>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</si>
  <si>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</si>
  <si>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</si>
  <si>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</si>
  <si>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</si>
  <si>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</si>
  <si>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</si>
  <si>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</si>
  <si>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</si>
  <si>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</si>
  <si>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</si>
  <si>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</si>
  <si>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</si>
  <si>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</si>
  <si>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</si>
  <si>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</si>
  <si>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</si>
  <si>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</si>
  <si>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</si>
  <si>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</si>
  <si>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</si>
  <si>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</si>
  <si>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</si>
  <si>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</si>
  <si>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</si>
  <si>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</si>
  <si>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</si>
  <si>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</si>
  <si>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</si>
  <si>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</si>
  <si>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</si>
  <si>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</si>
  <si>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</si>
  <si>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</si>
  <si>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</si>
  <si>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</si>
  <si>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</si>
  <si>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</si>
  <si>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</si>
  <si>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</si>
  <si>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</si>
  <si>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</si>
  <si>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</si>
  <si>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</si>
  <si>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</si>
  <si>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</si>
  <si>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</si>
  <si>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</si>
  <si>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</si>
  <si>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</si>
  <si>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</si>
  <si>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</si>
  <si>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</si>
  <si>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</si>
  <si>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</si>
  <si>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</si>
  <si>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</si>
  <si>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</si>
  <si>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</si>
  <si>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</si>
  <si>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</si>
  <si>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</si>
  <si>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</si>
  <si>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</si>
  <si>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</si>
  <si>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</si>
  <si>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</si>
  <si>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</si>
  <si>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</si>
  <si>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</si>
  <si>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</si>
  <si>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</si>
  <si>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</si>
  <si>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</si>
  <si>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</si>
  <si>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</si>
  <si>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</si>
  <si>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</si>
  <si>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</si>
  <si>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</si>
  <si>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</si>
  <si>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</si>
  <si>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</si>
  <si>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</si>
  <si>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</si>
  <si>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</si>
  <si>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</si>
  <si>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</si>
  <si>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</si>
  <si>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</si>
  <si>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</si>
  <si>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</si>
  <si>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</si>
  <si>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</si>
  <si>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</si>
  <si>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</si>
  <si>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</si>
  <si>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</si>
  <si>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</si>
  <si>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</si>
  <si>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</si>
  <si>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</si>
  <si>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</si>
  <si>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</si>
  <si>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</si>
  <si>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</si>
  <si>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</si>
  <si>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</si>
  <si>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</si>
  <si>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</si>
  <si>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</si>
  <si>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</si>
  <si>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</si>
  <si>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</si>
  <si>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</si>
  <si>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</si>
  <si>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</si>
  <si>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</si>
  <si>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</si>
  <si>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</si>
  <si>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</si>
  <si>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</si>
  <si>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</si>
  <si>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</si>
  <si>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</si>
  <si>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</si>
  <si>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</si>
  <si>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</si>
  <si>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</si>
  <si>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</si>
  <si>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</si>
  <si>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</si>
  <si>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</si>
  <si>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</si>
  <si>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</si>
  <si>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</si>
  <si>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</si>
  <si>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</si>
  <si>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</si>
  <si>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</si>
  <si>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</si>
  <si>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</si>
  <si>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</si>
  <si>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</si>
  <si>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</si>
  <si>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</si>
  <si>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</si>
  <si>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</si>
  <si>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</si>
  <si>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</si>
  <si>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</si>
  <si>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</si>
  <si>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</si>
  <si>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</si>
  <si>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</si>
  <si>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</si>
  <si>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</si>
  <si>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</si>
  <si>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</si>
  <si>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</si>
  <si>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</si>
  <si>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</si>
  <si>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</si>
  <si>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</si>
  <si>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</si>
  <si>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</si>
  <si>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</si>
  <si>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</si>
  <si>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</si>
  <si>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</si>
  <si>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</si>
  <si>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</si>
  <si>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</si>
  <si>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</si>
  <si>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</si>
  <si>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</si>
  <si>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</si>
  <si>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</si>
  <si>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</si>
  <si>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</si>
  <si>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</si>
  <si>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</si>
  <si>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</si>
  <si>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</si>
  <si>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</si>
  <si>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</si>
  <si>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</si>
  <si>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</si>
  <si>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</si>
  <si>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</si>
  <si>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</si>
  <si>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</si>
  <si>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</si>
  <si>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</si>
  <si>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</si>
  <si>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</si>
  <si>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</si>
  <si>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</si>
  <si>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</si>
  <si>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</si>
  <si>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</si>
  <si>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</si>
  <si>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</si>
  <si>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</si>
  <si>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</si>
  <si>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</si>
  <si>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</si>
  <si>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</si>
  <si>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</si>
  <si>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</si>
  <si>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</si>
  <si>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</si>
  <si>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</si>
  <si>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</si>
  <si>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</si>
  <si>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</si>
  <si>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</si>
  <si>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</si>
  <si>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</si>
  <si>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</si>
  <si>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</si>
  <si>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</si>
  <si>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</si>
  <si>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</si>
  <si>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</si>
  <si>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</si>
  <si>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</si>
  <si>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</si>
  <si>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</si>
  <si>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</si>
  <si>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</si>
  <si>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</si>
  <si>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</si>
  <si>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</si>
  <si>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</si>
  <si>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</si>
  <si>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</si>
  <si>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</si>
  <si>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</si>
  <si>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</si>
  <si>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</si>
  <si>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</si>
  <si>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</si>
  <si>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</si>
  <si>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</si>
  <si>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</si>
  <si>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</si>
  <si>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</si>
  <si>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</si>
  <si>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</si>
  <si>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</si>
  <si>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</si>
  <si>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</si>
  <si>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</si>
  <si>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</si>
  <si>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</si>
  <si>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</si>
  <si>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</si>
  <si>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</si>
  <si>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</si>
  <si>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</si>
  <si>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</si>
  <si>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</si>
  <si>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</si>
  <si>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</si>
  <si>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</si>
  <si>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</si>
  <si>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</si>
  <si>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</si>
  <si>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</si>
  <si>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</si>
  <si>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</si>
  <si>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</si>
  <si>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</si>
  <si>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</si>
  <si>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</si>
  <si>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</si>
  <si>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</si>
  <si>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</si>
  <si>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</si>
  <si>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</si>
  <si>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</si>
  <si>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</si>
  <si>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</si>
  <si>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</si>
  <si>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</si>
  <si>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</si>
  <si>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</si>
  <si>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</si>
  <si>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</si>
  <si>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</si>
  <si>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</si>
  <si>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</si>
  <si>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</si>
  <si>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</si>
  <si>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</si>
  <si>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</si>
  <si>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</si>
  <si>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</si>
  <si>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</si>
  <si>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</si>
  <si>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</si>
  <si>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</si>
  <si>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</si>
  <si>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</si>
  <si>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</si>
  <si>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</si>
  <si>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</si>
  <si>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</si>
  <si>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</si>
  <si>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</si>
  <si>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</si>
  <si>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</si>
  <si>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</si>
  <si>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</si>
  <si>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</si>
  <si>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</si>
  <si>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</si>
  <si>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</si>
  <si>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</si>
  <si>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</si>
  <si>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</si>
  <si>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</si>
  <si>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</si>
  <si>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</si>
  <si>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</si>
  <si>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</si>
  <si>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</si>
  <si>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</si>
  <si>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</si>
  <si>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</si>
  <si>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</si>
  <si>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</si>
  <si>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</si>
  <si>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</si>
  <si>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</si>
  <si>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</si>
  <si>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</si>
  <si>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</si>
  <si>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</si>
  <si>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</si>
  <si>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</si>
  <si>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</si>
  <si>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</si>
  <si>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</si>
  <si>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</si>
  <si>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</si>
  <si>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</si>
  <si>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</si>
  <si>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</si>
  <si>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</si>
  <si>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</si>
  <si>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</si>
  <si>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</si>
  <si>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</si>
  <si>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</si>
  <si>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</si>
  <si>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</si>
  <si>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</si>
  <si>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</si>
  <si>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</si>
  <si>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</si>
  <si>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</si>
  <si>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</si>
  <si>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</si>
  <si>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</si>
  <si>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</si>
  <si>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</si>
  <si>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</si>
  <si>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</si>
  <si>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</si>
  <si>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</si>
  <si>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</si>
  <si>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</si>
  <si>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</si>
  <si>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</si>
  <si>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</si>
  <si>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</si>
  <si>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</si>
  <si>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</si>
  <si>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</si>
  <si>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</si>
  <si>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</si>
  <si>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</si>
  <si>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</si>
  <si>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</si>
  <si>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</si>
  <si>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</si>
  <si>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</si>
  <si>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</si>
  <si>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</si>
  <si>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</si>
  <si>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</si>
  <si>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</si>
  <si>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</si>
  <si>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</si>
  <si>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</si>
  <si>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</si>
  <si>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</si>
  <si>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</si>
  <si>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</si>
  <si>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</si>
  <si>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</si>
  <si>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</si>
  <si>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</si>
  <si>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</si>
  <si>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</si>
  <si>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</si>
  <si>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</si>
  <si>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</si>
  <si>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</si>
  <si>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</si>
  <si>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</si>
  <si>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</si>
  <si>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</si>
  <si>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</si>
  <si>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</si>
  <si>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</si>
  <si>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</si>
  <si>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</si>
  <si>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</si>
  <si>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</si>
  <si>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</si>
  <si>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</si>
  <si>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</si>
  <si>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</si>
  <si>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</si>
  <si>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</si>
  <si>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</si>
  <si>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</si>
  <si>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</si>
  <si>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</si>
  <si>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</si>
  <si>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</si>
  <si>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</si>
  <si>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</si>
  <si>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</si>
  <si>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</si>
  <si>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</si>
  <si>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</si>
  <si>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</si>
  <si>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</si>
  <si>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</si>
  <si>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</si>
  <si>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</si>
  <si>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</si>
  <si>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</si>
  <si>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</si>
  <si>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</si>
  <si>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</si>
  <si>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</si>
  <si>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</si>
  <si>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</si>
  <si>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</si>
  <si>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</si>
  <si>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</si>
  <si>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</si>
  <si>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</si>
  <si>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</si>
  <si>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</si>
  <si>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</si>
  <si>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</si>
  <si>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</si>
  <si>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</si>
  <si>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</si>
  <si>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</si>
  <si>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</si>
  <si>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</si>
  <si>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</si>
  <si>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</si>
  <si>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</si>
  <si>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</si>
  <si>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</si>
  <si>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</si>
  <si>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</si>
  <si>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</si>
  <si>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</si>
  <si>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</si>
  <si>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</si>
  <si>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</si>
  <si>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</si>
  <si>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</si>
  <si>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</si>
  <si>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</si>
  <si>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</si>
  <si>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</si>
  <si>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</si>
  <si>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</si>
  <si>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</si>
  <si>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</si>
  <si>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</si>
  <si>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</si>
  <si>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</si>
  <si>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</si>
  <si>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</si>
  <si>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</si>
  <si>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</si>
  <si>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</si>
  <si>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</si>
  <si>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</si>
  <si>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</si>
  <si>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</si>
  <si>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</si>
  <si>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</si>
  <si>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</si>
  <si>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</si>
  <si>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</si>
  <si>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</si>
  <si>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</si>
  <si>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</si>
  <si>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</si>
  <si>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</si>
  <si>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</si>
  <si>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</si>
  <si>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</si>
  <si>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</si>
  <si>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</si>
  <si>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</si>
  <si>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</si>
  <si>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</si>
  <si>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</si>
  <si>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</si>
  <si>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</si>
  <si>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</si>
  <si>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</si>
  <si>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</si>
  <si>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</si>
  <si>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</si>
  <si>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</si>
  <si>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</si>
  <si>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</si>
  <si>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</si>
  <si>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</si>
  <si>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</si>
  <si>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</si>
  <si>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</si>
  <si>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</si>
  <si>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</si>
  <si>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</si>
  <si>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</si>
  <si>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</si>
  <si>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</si>
  <si>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</si>
  <si>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</si>
  <si>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</si>
  <si>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</si>
  <si>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</si>
  <si>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</si>
  <si>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</si>
  <si>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</si>
  <si>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</si>
  <si>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</si>
  <si>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</si>
  <si>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</si>
  <si>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</si>
  <si>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</si>
  <si>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</si>
  <si>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</si>
  <si>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</si>
  <si>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</si>
  <si>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</si>
  <si>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</si>
  <si>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</si>
  <si>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</si>
  <si>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</si>
  <si>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</si>
  <si>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</si>
  <si>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</si>
  <si>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</si>
  <si>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</si>
  <si>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</si>
  <si>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</si>
  <si>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</si>
  <si>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</si>
  <si>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</si>
  <si>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</si>
  <si>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</si>
  <si>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</si>
  <si>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</si>
  <si>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</si>
  <si>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</si>
  <si>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</si>
  <si>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</si>
  <si>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</si>
  <si>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</si>
  <si>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</si>
  <si>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</si>
  <si>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</si>
  <si>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</si>
  <si>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</si>
  <si>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</si>
  <si>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</si>
  <si>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</si>
  <si>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</si>
  <si>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</si>
  <si>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</si>
  <si>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</si>
  <si>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</si>
  <si>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</si>
  <si>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</si>
  <si>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</si>
  <si>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</si>
  <si>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</si>
  <si>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</si>
  <si>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</si>
  <si>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</si>
  <si>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</si>
  <si>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</si>
  <si>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</si>
  <si>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</si>
  <si>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</si>
  <si>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</si>
  <si>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</si>
  <si>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</si>
  <si>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</si>
  <si>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</si>
  <si>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</si>
  <si>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</si>
  <si>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</si>
  <si>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</si>
  <si>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</si>
  <si>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</si>
  <si>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</si>
  <si>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</si>
  <si>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</si>
  <si>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</si>
  <si>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</si>
  <si>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</si>
  <si>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</si>
  <si>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</si>
  <si>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</si>
  <si>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</si>
  <si>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</si>
  <si>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</si>
  <si>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</si>
  <si>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</si>
  <si>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</si>
  <si>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</si>
  <si>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</si>
  <si>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</si>
  <si>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</si>
  <si>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</si>
  <si>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</si>
  <si>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</si>
  <si>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</si>
  <si>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</si>
  <si>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</si>
  <si>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</si>
  <si>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</si>
  <si>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</si>
  <si>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</si>
  <si>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</si>
  <si>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</si>
  <si>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</si>
  <si>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</si>
  <si>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</si>
  <si>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</si>
  <si>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</si>
  <si>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</si>
  <si>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</si>
  <si>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</si>
  <si>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</si>
  <si>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</si>
  <si>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</si>
  <si>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</si>
  <si>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</si>
  <si>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</si>
  <si>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</si>
  <si>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</si>
  <si>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</si>
  <si>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</si>
  <si>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</si>
  <si>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</si>
  <si>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</si>
  <si>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</si>
  <si>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</si>
  <si>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</si>
  <si>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</si>
  <si>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</si>
  <si>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</si>
  <si>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</si>
  <si>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</si>
  <si>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</si>
  <si>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</si>
  <si>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</si>
  <si>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</si>
  <si>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</si>
  <si>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</si>
  <si>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</si>
  <si>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</si>
  <si>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</si>
  <si>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</si>
  <si>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</si>
  <si>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</si>
  <si>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</si>
  <si>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</si>
  <si>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</si>
  <si>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</si>
  <si>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</si>
  <si>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</si>
  <si>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</si>
  <si>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</si>
  <si>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</si>
  <si>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</si>
  <si>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</si>
  <si>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</si>
  <si>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</si>
  <si>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</si>
  <si>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</si>
  <si>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</si>
  <si>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</si>
  <si>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</si>
  <si>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</si>
  <si>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</si>
  <si>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</si>
  <si>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</si>
  <si>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</si>
  <si>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</si>
  <si>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</si>
  <si>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</si>
  <si>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</si>
  <si>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</si>
  <si>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</si>
  <si>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</si>
  <si>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</si>
  <si>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</si>
  <si>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</si>
  <si>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</si>
  <si>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</si>
  <si>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</si>
  <si>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</si>
  <si>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</si>
  <si>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</si>
  <si>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</si>
  <si>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</si>
  <si>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</si>
  <si>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</si>
  <si>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</si>
  <si>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</si>
  <si>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</si>
  <si>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</si>
  <si>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</si>
  <si>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</si>
  <si>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</si>
  <si>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</si>
  <si>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</si>
  <si>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</si>
  <si>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</si>
  <si>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</si>
  <si>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</si>
  <si>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</si>
  <si>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</si>
  <si>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</si>
  <si>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</si>
  <si>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</si>
  <si>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</si>
  <si>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</si>
  <si>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</si>
  <si>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</si>
  <si>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</si>
  <si>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</si>
  <si>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</si>
  <si>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</si>
  <si>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</si>
  <si>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</si>
  <si>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</si>
  <si>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</si>
  <si>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</si>
  <si>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</si>
  <si>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</si>
  <si>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</si>
  <si>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</si>
  <si>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</si>
  <si>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</si>
  <si>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</si>
  <si>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</si>
  <si>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</si>
  <si>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</si>
  <si>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</si>
  <si>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</si>
  <si>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</si>
  <si>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</si>
  <si>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</si>
  <si>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</si>
  <si>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</si>
  <si>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</si>
  <si>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</si>
  <si>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</si>
  <si>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</si>
  <si>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</si>
  <si>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</si>
  <si>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</si>
  <si>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</si>
  <si>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</si>
  <si>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</si>
  <si>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</si>
  <si>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</si>
  <si>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</si>
  <si>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</si>
  <si>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</si>
  <si>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</si>
  <si>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</si>
  <si>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</si>
  <si>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</si>
  <si>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</si>
  <si>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</si>
  <si>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</si>
  <si>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</si>
  <si>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</si>
  <si>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</si>
  <si>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</si>
  <si>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</si>
  <si>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</si>
  <si>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</si>
  <si>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</si>
  <si>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</si>
  <si>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</si>
  <si>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</si>
  <si>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</si>
  <si>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</si>
  <si>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</si>
  <si>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</si>
  <si>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</si>
  <si>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</si>
  <si>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</si>
  <si>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</si>
  <si>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</si>
  <si>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</si>
  <si>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</si>
  <si>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</si>
  <si>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</si>
  <si>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</si>
  <si>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</si>
  <si>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</si>
  <si>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</si>
  <si>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</si>
  <si>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</si>
  <si>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</si>
  <si>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</si>
  <si>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</si>
  <si>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</si>
  <si>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</si>
  <si>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</si>
  <si>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</si>
  <si>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</si>
  <si>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</si>
  <si>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</si>
  <si>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</si>
  <si>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</si>
  <si>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</si>
  <si>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</si>
  <si>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</si>
  <si>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</si>
  <si>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</si>
  <si>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</si>
  <si>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</si>
  <si>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</si>
  <si>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</si>
  <si>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</si>
  <si>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</si>
  <si>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</si>
  <si>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</si>
  <si>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</si>
  <si>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</si>
  <si>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</si>
  <si>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</si>
  <si>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</si>
  <si>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</si>
  <si>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</si>
  <si>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</si>
  <si>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</si>
  <si>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</si>
  <si>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</si>
  <si>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</si>
  <si>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</si>
  <si>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</si>
  <si>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</si>
  <si>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</si>
  <si>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</si>
  <si>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</si>
  <si>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</si>
  <si>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</si>
  <si>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</si>
  <si>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</si>
  <si>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</si>
  <si>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</si>
  <si>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</si>
  <si>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</si>
  <si>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</si>
  <si>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</si>
  <si>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</si>
  <si>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</si>
  <si>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</si>
  <si>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</si>
  <si>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</si>
  <si>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</si>
  <si>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</si>
  <si>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</si>
  <si>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</si>
  <si>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</si>
  <si>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</si>
  <si>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</si>
  <si>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</si>
  <si>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</si>
  <si>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</si>
  <si>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</si>
  <si>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</si>
  <si>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</si>
  <si>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</si>
  <si>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</si>
  <si>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</si>
  <si>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</si>
  <si>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</si>
  <si>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</si>
  <si>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</si>
  <si>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</si>
  <si>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</si>
  <si>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</si>
  <si>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</si>
  <si>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</si>
  <si>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</si>
  <si>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</si>
  <si>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</si>
  <si>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</si>
  <si>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</si>
  <si>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</si>
  <si>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</si>
  <si>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</si>
  <si>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</si>
  <si>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</si>
  <si>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</si>
  <si>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</si>
  <si>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</si>
  <si>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</si>
  <si>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</si>
  <si>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</si>
  <si>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</si>
  <si>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</si>
  <si>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</si>
  <si>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</si>
  <si>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</si>
  <si>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</si>
  <si>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</si>
  <si>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</si>
  <si>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</si>
  <si>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</si>
  <si>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</si>
  <si>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</si>
  <si>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</si>
  <si>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</si>
  <si>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</si>
  <si>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</si>
  <si>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</si>
  <si>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</si>
  <si>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</si>
  <si>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</si>
  <si>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</si>
  <si>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</si>
  <si>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</si>
  <si>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</si>
  <si>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</si>
  <si>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</si>
  <si>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</si>
  <si>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</si>
  <si>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</si>
  <si>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</si>
  <si>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</si>
  <si>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</si>
  <si>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</si>
  <si>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</si>
  <si>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</si>
  <si>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</si>
  <si>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</si>
  <si>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</si>
  <si>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</si>
  <si>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</si>
  <si>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</si>
  <si>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</si>
  <si>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</si>
  <si>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</si>
  <si>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</si>
  <si>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</si>
  <si>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</si>
  <si>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</si>
  <si>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</si>
  <si>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</si>
  <si>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</si>
  <si>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</si>
  <si>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</si>
  <si>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</si>
  <si>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</si>
  <si>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</si>
  <si>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</si>
  <si>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</si>
  <si>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</si>
  <si>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</si>
  <si>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</si>
  <si>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</si>
  <si>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</si>
  <si>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</si>
  <si>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</si>
  <si>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</si>
  <si>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</si>
  <si>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</si>
  <si>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</si>
  <si>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</si>
  <si>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</si>
  <si>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</si>
  <si>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</si>
  <si>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</si>
  <si>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</si>
  <si>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</si>
  <si>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</si>
  <si>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</si>
  <si>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</si>
  <si>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</si>
  <si>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</si>
  <si>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</si>
  <si>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</si>
  <si>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</si>
  <si>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</si>
  <si>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</si>
  <si>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</si>
  <si>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</si>
  <si>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</si>
  <si>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</si>
  <si>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</si>
  <si>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</si>
  <si>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</si>
  <si>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</si>
  <si>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</si>
  <si>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</si>
  <si>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</si>
  <si>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</si>
  <si>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</si>
  <si>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</si>
  <si>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</si>
  <si>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</si>
  <si>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</si>
  <si>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</si>
  <si>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</si>
  <si>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</si>
  <si>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</si>
  <si>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</si>
  <si>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</si>
  <si>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</si>
  <si>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</si>
  <si>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</si>
  <si>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</si>
  <si>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</si>
  <si>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</si>
  <si>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</si>
  <si>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</si>
  <si>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</si>
  <si>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</si>
  <si>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</si>
  <si>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</si>
  <si>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</si>
  <si>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</si>
  <si>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</si>
  <si>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</si>
  <si>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</si>
  <si>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</si>
  <si>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</si>
  <si>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</si>
  <si>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</si>
  <si>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</si>
  <si>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</si>
  <si>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</si>
  <si>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</si>
  <si>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</si>
  <si>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</si>
  <si>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</si>
  <si>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</si>
  <si>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</si>
  <si>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</si>
  <si>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</si>
  <si>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</si>
  <si>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</si>
  <si>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</si>
  <si>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</si>
  <si>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</si>
  <si>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</si>
  <si>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</si>
  <si>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</si>
  <si>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</si>
  <si>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</si>
  <si>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</si>
  <si>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</si>
  <si>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</si>
  <si>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</si>
  <si>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</si>
  <si>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</si>
  <si>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</si>
  <si>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</si>
  <si>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</si>
  <si>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</si>
  <si>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</si>
  <si>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</si>
  <si>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</si>
  <si>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</si>
  <si>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</si>
  <si>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</si>
  <si>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</si>
  <si>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</si>
  <si>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</si>
  <si>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</si>
  <si>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</si>
  <si>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</si>
  <si>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</si>
  <si>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</si>
  <si>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</si>
  <si>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</si>
  <si>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</si>
  <si>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</si>
  <si>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</si>
  <si>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</si>
  <si>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</si>
  <si>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</si>
  <si>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</si>
  <si>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</si>
  <si>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</si>
  <si>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</si>
  <si>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</si>
  <si>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</si>
  <si>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</si>
  <si>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</si>
  <si>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</si>
  <si>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</si>
  <si>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</si>
  <si>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</si>
  <si>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</si>
  <si>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</si>
  <si>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</si>
  <si>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</si>
  <si>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</si>
  <si>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</si>
  <si>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</si>
  <si>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</si>
  <si>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</si>
  <si>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</si>
  <si>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</si>
  <si>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</si>
  <si>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</si>
  <si>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</si>
  <si>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</si>
  <si>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</si>
  <si>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</si>
  <si>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</si>
  <si>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</si>
  <si>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</si>
  <si>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</si>
  <si>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</si>
  <si>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</si>
  <si>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</si>
  <si>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</si>
  <si>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</si>
  <si>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</si>
  <si>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</si>
  <si>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</si>
  <si>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</si>
  <si>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</si>
  <si>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</si>
  <si>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</si>
  <si>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</si>
  <si>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</si>
  <si>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</si>
  <si>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</si>
  <si>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</si>
  <si>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</si>
  <si>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</si>
  <si>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</si>
  <si>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</si>
  <si>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</si>
  <si>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</si>
  <si>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</si>
  <si>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</si>
  <si>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</si>
  <si>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</si>
  <si>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</si>
  <si>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</si>
  <si>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</si>
  <si>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</si>
  <si>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</si>
  <si>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</si>
  <si>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</si>
  <si>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</si>
  <si>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</si>
  <si>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</si>
  <si>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</si>
  <si>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</si>
  <si>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</si>
  <si>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</si>
  <si>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</si>
  <si>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</si>
  <si>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</si>
  <si>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</si>
  <si>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</si>
  <si>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</si>
  <si>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</si>
  <si>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</si>
  <si>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</si>
  <si>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</si>
  <si>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</si>
  <si>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</si>
  <si>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</si>
  <si>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</si>
  <si>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</si>
  <si>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</si>
  <si>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</si>
  <si>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</si>
  <si>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</si>
  <si>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</si>
  <si>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</si>
  <si>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</si>
  <si>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</si>
  <si>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</si>
  <si>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</si>
  <si>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</si>
  <si>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</si>
  <si>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</si>
  <si>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</si>
  <si>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</si>
  <si>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</si>
  <si>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</si>
  <si>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</si>
  <si>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</si>
  <si>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</si>
  <si>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</si>
  <si>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</si>
  <si>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</si>
  <si>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</si>
  <si>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</si>
  <si>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</si>
  <si>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</si>
  <si>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</si>
  <si>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</si>
  <si>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</si>
  <si>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</si>
  <si>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</si>
  <si>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</si>
  <si>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</si>
  <si>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</si>
  <si>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</si>
  <si>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</si>
  <si>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</si>
  <si>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</si>
  <si>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</si>
  <si>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</si>
  <si>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</si>
  <si>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</si>
  <si>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</si>
  <si>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</si>
  <si>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</si>
  <si>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</si>
  <si>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</si>
  <si>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</si>
  <si>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</si>
  <si>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</si>
  <si>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</si>
  <si>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</si>
  <si>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</si>
  <si>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</si>
  <si>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</si>
  <si>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</si>
  <si>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</si>
  <si>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</si>
  <si>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</si>
  <si>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</si>
  <si>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</si>
  <si>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</si>
  <si>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</si>
  <si>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</si>
  <si>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</si>
  <si>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</si>
  <si>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</si>
  <si>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</si>
  <si>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</si>
  <si>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</si>
  <si>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</si>
  <si>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</si>
  <si>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</si>
  <si>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</si>
  <si>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</si>
  <si>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</si>
  <si>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</si>
  <si>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</si>
  <si>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</si>
  <si>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</si>
  <si>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</si>
  <si>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</si>
  <si>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</si>
  <si>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</si>
  <si>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</si>
  <si>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</si>
  <si>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</si>
  <si>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</si>
  <si>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</si>
  <si>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</si>
  <si>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</si>
  <si>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</si>
  <si>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</si>
  <si>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</si>
  <si>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</si>
  <si>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</si>
  <si>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</si>
  <si>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</si>
  <si>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</si>
  <si>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</si>
  <si>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</si>
  <si>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</si>
  <si>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</si>
  <si>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</si>
  <si>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</si>
  <si>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</si>
  <si>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</si>
  <si>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</si>
  <si>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</si>
  <si>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</si>
  <si>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</si>
  <si>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</si>
  <si>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</si>
  <si>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</si>
  <si>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</si>
  <si>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</si>
  <si>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</si>
  <si>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</si>
  <si>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</si>
  <si>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</si>
  <si>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</si>
  <si>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</si>
  <si>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</si>
  <si>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</si>
  <si>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</si>
  <si>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</si>
  <si>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</si>
  <si>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</si>
  <si>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</si>
  <si>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</si>
  <si>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</si>
  <si>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</si>
  <si>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</si>
  <si>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</si>
  <si>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</si>
  <si>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</si>
  <si>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</si>
  <si>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</si>
  <si>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</si>
  <si>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</si>
  <si>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</si>
  <si>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</si>
  <si>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</si>
  <si>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</si>
  <si>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</si>
  <si>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</si>
  <si>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</si>
  <si>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</si>
  <si>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</si>
  <si>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</si>
  <si>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</si>
  <si>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</si>
  <si>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</si>
  <si>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</si>
  <si>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</si>
  <si>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</si>
  <si>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</si>
  <si>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</si>
  <si>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</si>
  <si>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</si>
  <si>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</si>
  <si>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</si>
  <si>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</si>
  <si>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</si>
  <si>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</si>
  <si>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</si>
  <si>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</si>
  <si>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</si>
  <si>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</si>
  <si>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</si>
  <si>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</si>
  <si>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</si>
  <si>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</si>
  <si>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</si>
  <si>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</si>
  <si>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</si>
  <si>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</si>
  <si>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</si>
  <si>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</si>
  <si>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</si>
  <si>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</si>
  <si>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</si>
  <si>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</si>
  <si>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</si>
  <si>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</si>
  <si>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</si>
  <si>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</si>
  <si>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</si>
  <si>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</si>
  <si>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</si>
  <si>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</si>
  <si>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</si>
  <si>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</si>
  <si>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</si>
  <si>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</si>
  <si>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</si>
  <si>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</si>
  <si>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</si>
  <si>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</si>
  <si>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</si>
  <si>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</si>
  <si>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</si>
  <si>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</si>
  <si>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</si>
  <si>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</si>
  <si>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</si>
  <si>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</si>
  <si>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</si>
  <si>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</si>
  <si>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</si>
  <si>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</si>
  <si>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</si>
  <si>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</si>
  <si>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</si>
  <si>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</si>
  <si>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</si>
  <si>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</si>
  <si>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</si>
  <si>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</si>
  <si>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</si>
  <si>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</si>
  <si>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</si>
  <si>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</si>
  <si>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</si>
  <si>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</si>
  <si>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</si>
  <si>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</si>
  <si>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</si>
  <si>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</si>
  <si>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</si>
  <si>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</si>
  <si>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</si>
  <si>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</si>
  <si>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</si>
  <si>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</si>
  <si>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</si>
  <si>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</si>
  <si>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</si>
  <si>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</si>
  <si>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</si>
  <si>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</si>
  <si>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</si>
  <si>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</si>
  <si>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</si>
  <si>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</si>
  <si>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</si>
  <si>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</si>
  <si>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</si>
  <si>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</si>
  <si>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</si>
  <si>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</si>
  <si>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</si>
  <si>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</si>
  <si>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</si>
  <si>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</si>
  <si>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</si>
  <si>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</si>
  <si>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</si>
  <si>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</si>
  <si>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</si>
  <si>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</si>
  <si>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</si>
  <si>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</si>
  <si>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</si>
  <si>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</si>
  <si>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</si>
  <si>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</si>
  <si>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</si>
  <si>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</si>
  <si>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</si>
  <si>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</si>
  <si>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</si>
  <si>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</si>
  <si>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</si>
  <si>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</si>
  <si>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</si>
  <si>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</si>
  <si>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</si>
  <si>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</si>
  <si>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</si>
  <si>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</si>
  <si>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</si>
  <si>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</si>
  <si>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</si>
  <si>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</si>
  <si>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</si>
  <si>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</si>
  <si>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</si>
  <si>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</si>
  <si>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</si>
  <si>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</si>
  <si>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</si>
  <si>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</si>
  <si>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</si>
  <si>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</si>
  <si>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</si>
  <si>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</si>
  <si>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</si>
  <si>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</si>
  <si>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</si>
  <si>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</si>
  <si>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</si>
  <si>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</si>
  <si>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</si>
  <si>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</si>
  <si>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</si>
  <si>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</si>
  <si>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</si>
  <si>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</si>
  <si>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</si>
  <si>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</si>
  <si>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</si>
  <si>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</si>
  <si>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</si>
  <si>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</si>
  <si>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</si>
  <si>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</si>
  <si>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</si>
  <si>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</si>
  <si>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</si>
  <si>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</si>
  <si>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</si>
  <si>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</si>
  <si>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</si>
  <si>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</si>
  <si>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</si>
  <si>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</si>
  <si>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</si>
  <si>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</si>
  <si>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</si>
  <si>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</si>
  <si>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</si>
  <si>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</si>
  <si>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</si>
  <si>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</si>
  <si>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</si>
  <si>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</si>
  <si>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</si>
  <si>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</si>
  <si>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</si>
  <si>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</si>
  <si>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</si>
  <si>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</si>
  <si>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</si>
  <si>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</si>
  <si>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</si>
  <si>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</si>
  <si>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</si>
  <si>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</si>
  <si>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</si>
  <si>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</si>
  <si>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</si>
  <si>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</si>
  <si>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</si>
  <si>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</si>
  <si>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</si>
  <si>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</si>
  <si>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</si>
  <si>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</si>
  <si>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</si>
  <si>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</si>
  <si>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</si>
  <si>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</si>
  <si>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</si>
  <si>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</si>
  <si>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</si>
  <si>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</si>
  <si>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</si>
  <si>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</si>
  <si>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</si>
  <si>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</si>
  <si>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</si>
  <si>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</si>
  <si>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</si>
  <si>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</si>
  <si>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</si>
  <si>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</si>
  <si>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</si>
  <si>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</si>
  <si>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</si>
  <si>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</si>
  <si>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</si>
  <si>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</si>
  <si>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</si>
  <si>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</si>
  <si>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</si>
  <si>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</si>
  <si>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</si>
  <si>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</si>
  <si>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</si>
  <si>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</si>
  <si>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</si>
  <si>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</si>
  <si>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</si>
  <si>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</si>
  <si>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</si>
  <si>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</si>
  <si>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</si>
  <si>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</si>
  <si>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</si>
  <si>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</si>
  <si>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</si>
  <si>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</si>
  <si>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</si>
  <si>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</si>
  <si>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</si>
  <si>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</si>
  <si>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</si>
  <si>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</si>
  <si>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</si>
  <si>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</si>
  <si>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</si>
  <si>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</si>
  <si>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</si>
  <si>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</si>
  <si>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</si>
  <si>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</si>
  <si>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</si>
  <si>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</si>
  <si>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</si>
  <si>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</si>
  <si>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</si>
  <si>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</si>
  <si>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</si>
  <si>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</si>
  <si>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</si>
  <si>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</si>
  <si>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</si>
  <si>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</si>
  <si>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</si>
  <si>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</si>
  <si>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</si>
  <si>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</si>
  <si>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</si>
  <si>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</si>
  <si>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</si>
  <si>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</si>
  <si>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</si>
  <si>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</si>
  <si>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</si>
  <si>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</si>
  <si>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</si>
  <si>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</si>
  <si>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</si>
  <si>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</si>
  <si>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</si>
  <si>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</si>
  <si>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</si>
  <si>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</si>
  <si>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</si>
  <si>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</si>
  <si>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</si>
  <si>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</si>
  <si>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</si>
  <si>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</si>
  <si>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</si>
  <si>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</si>
  <si>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</si>
  <si>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</si>
  <si>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</si>
  <si>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</si>
  <si>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</si>
  <si>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</si>
  <si>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</si>
  <si>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</si>
  <si>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</si>
  <si>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</si>
  <si>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</si>
  <si>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</si>
  <si>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</si>
  <si>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</si>
  <si>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</si>
  <si>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</si>
  <si>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</si>
  <si>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</si>
  <si>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</si>
  <si>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</si>
  <si>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</si>
  <si>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</si>
  <si>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</si>
  <si>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</si>
  <si>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</si>
  <si>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</si>
  <si>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</si>
  <si>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</si>
  <si>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</si>
  <si>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</si>
  <si>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</si>
  <si>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</si>
  <si>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</si>
  <si>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</si>
  <si>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</si>
  <si>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</si>
  <si>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</si>
  <si>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</si>
  <si>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</si>
  <si>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</si>
  <si>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</si>
  <si>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</si>
  <si>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</si>
  <si>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</si>
  <si>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</si>
  <si>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</si>
  <si>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</si>
  <si>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</si>
  <si>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</si>
  <si>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</si>
  <si>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</si>
  <si>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</si>
  <si>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</si>
  <si>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</si>
  <si>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</si>
  <si>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</si>
  <si>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</si>
  <si>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</si>
  <si>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</si>
  <si>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</si>
  <si>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</si>
  <si>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</si>
  <si>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</si>
  <si>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</si>
  <si>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</si>
  <si>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</si>
  <si>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</si>
  <si>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</si>
  <si>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</si>
  <si>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</si>
  <si>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</si>
  <si>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</si>
  <si>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</si>
  <si>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</si>
  <si>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</si>
  <si>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</si>
  <si>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</si>
  <si>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</si>
  <si>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</si>
  <si>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</si>
  <si>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</si>
  <si>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</si>
  <si>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</si>
  <si>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</si>
  <si>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</si>
  <si>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</si>
  <si>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</si>
  <si>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</si>
  <si>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</si>
  <si>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</si>
  <si>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</si>
  <si>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</si>
  <si>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</si>
  <si>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</si>
  <si>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</si>
  <si>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</si>
  <si>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</si>
  <si>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</si>
  <si>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</si>
  <si>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</si>
  <si>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</si>
  <si>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</si>
  <si>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</si>
  <si>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</si>
  <si>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</si>
  <si>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</si>
  <si>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</si>
  <si>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</si>
  <si>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</si>
  <si>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</si>
  <si>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</si>
  <si>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</si>
  <si>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</si>
  <si>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</si>
  <si>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</si>
  <si>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</si>
  <si>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</si>
  <si>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</si>
  <si>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</si>
  <si>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</si>
  <si>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</si>
  <si>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</si>
  <si>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</si>
  <si>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</si>
  <si>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</si>
  <si>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</si>
  <si>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</si>
  <si>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</si>
  <si>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</si>
  <si>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</si>
  <si>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</si>
  <si>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</si>
  <si>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</si>
  <si>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</si>
  <si>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</si>
  <si>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</si>
  <si>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</si>
  <si>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</si>
  <si>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</si>
  <si>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</si>
  <si>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</si>
  <si>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</si>
  <si>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</si>
  <si>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</si>
  <si>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</si>
  <si>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</si>
  <si>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</si>
  <si>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</si>
  <si>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</si>
  <si>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</si>
  <si>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</si>
  <si>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</si>
  <si>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</si>
  <si>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</si>
  <si>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</si>
  <si>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</si>
  <si>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</si>
  <si>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</si>
  <si>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</si>
  <si>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</si>
  <si>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</si>
  <si>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</si>
  <si>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</si>
  <si>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</si>
  <si>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</si>
  <si>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</si>
  <si>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</si>
  <si>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</si>
  <si>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</si>
  <si>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</si>
  <si>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</si>
  <si>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</si>
  <si>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</si>
  <si>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</si>
  <si>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</si>
  <si>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</si>
  <si>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</si>
  <si>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</si>
  <si>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</si>
  <si>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</si>
  <si>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</si>
  <si>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</si>
  <si>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</si>
  <si>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</si>
  <si>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</si>
  <si>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</si>
  <si>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</si>
  <si>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</si>
  <si>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</si>
  <si>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</si>
  <si>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</si>
  <si>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</si>
  <si>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</si>
  <si>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</si>
  <si>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</si>
  <si>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</si>
  <si>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</si>
  <si>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</si>
  <si>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</si>
  <si>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</si>
  <si>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</si>
  <si>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</si>
  <si>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</si>
  <si>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</si>
  <si>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</si>
  <si>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</si>
  <si>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</si>
  <si>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</si>
  <si>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</si>
  <si>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</si>
  <si>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</si>
  <si>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</si>
  <si>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</si>
  <si>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</si>
  <si>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</si>
  <si>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</si>
  <si>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</si>
  <si>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</si>
  <si>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</si>
  <si>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</si>
  <si>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</si>
  <si>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</si>
  <si>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</si>
  <si>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</si>
  <si>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</si>
  <si>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</si>
  <si>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</si>
  <si>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</si>
  <si>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</si>
  <si>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</si>
  <si>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</si>
  <si>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</si>
  <si>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</si>
  <si>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</si>
  <si>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</si>
  <si>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</si>
  <si>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</si>
  <si>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</si>
  <si>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</si>
  <si>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</si>
  <si>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</si>
  <si>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</si>
  <si>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</si>
  <si>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</si>
  <si>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</si>
  <si>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</si>
  <si>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</si>
  <si>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</si>
  <si>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</si>
  <si>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</si>
  <si>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</si>
  <si>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</si>
  <si>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</si>
  <si>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</si>
  <si>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</si>
  <si>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</si>
  <si>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</si>
  <si>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</si>
  <si>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</si>
  <si>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</si>
  <si>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</si>
  <si>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</si>
  <si>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</si>
  <si>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</si>
  <si>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</si>
  <si>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</si>
  <si>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</si>
  <si>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</si>
  <si>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</si>
  <si>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</si>
  <si>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</si>
  <si>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</si>
  <si>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</si>
  <si>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</si>
  <si>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</si>
  <si>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</si>
  <si>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</si>
  <si>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</si>
  <si>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</si>
  <si>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</si>
  <si>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</si>
  <si>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</si>
  <si>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</si>
  <si>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</si>
  <si>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</si>
  <si>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</si>
  <si>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</si>
  <si>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</si>
  <si>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</si>
  <si>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</si>
  <si>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</si>
  <si>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</si>
  <si>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</si>
  <si>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</si>
  <si>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</si>
  <si>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</si>
  <si>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</si>
  <si>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</si>
  <si>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</si>
  <si>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</si>
  <si>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</si>
  <si>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</si>
  <si>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</si>
  <si>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</si>
  <si>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</si>
  <si>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</si>
  <si>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</si>
  <si>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</si>
  <si>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</si>
  <si>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</si>
  <si>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</si>
  <si>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</si>
  <si>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</si>
  <si>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</si>
  <si>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</si>
  <si>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</si>
  <si>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</si>
  <si>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</si>
  <si>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</si>
  <si>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</si>
  <si>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</si>
  <si>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</si>
  <si>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</si>
  <si>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</si>
  <si>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</si>
  <si>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</si>
  <si>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</si>
  <si>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</si>
  <si>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</si>
  <si>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</si>
  <si>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</si>
  <si>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</si>
  <si>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</si>
  <si>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</si>
  <si>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</si>
  <si>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</si>
  <si>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</si>
  <si>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</si>
  <si>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</si>
  <si>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</si>
  <si>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</si>
  <si>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</si>
  <si>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</si>
  <si>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</si>
  <si>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</si>
  <si>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</si>
  <si>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</si>
  <si>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</si>
  <si>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</si>
  <si>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</si>
  <si>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</si>
  <si>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</si>
  <si>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</si>
  <si>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</si>
  <si>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</si>
  <si>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</si>
  <si>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</si>
  <si>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</si>
  <si>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</si>
  <si>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</si>
  <si>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</si>
  <si>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</si>
  <si>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</si>
  <si>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</si>
  <si>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</si>
  <si>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</si>
  <si>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</si>
  <si>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</si>
  <si>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</si>
  <si>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</si>
  <si>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</si>
  <si>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</si>
  <si>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</si>
  <si>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</si>
  <si>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</si>
  <si>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</si>
  <si>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</si>
  <si>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</si>
  <si>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</si>
  <si>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</si>
  <si>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</si>
  <si>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</si>
  <si>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</si>
  <si>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</si>
  <si>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</si>
  <si>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</si>
  <si>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</si>
  <si>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</si>
  <si>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</si>
  <si>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</si>
  <si>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</si>
  <si>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</si>
  <si>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</si>
  <si>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</si>
  <si>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</si>
  <si>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</si>
  <si>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</si>
  <si>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</si>
  <si>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</si>
  <si>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</si>
  <si>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</si>
  <si>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</si>
  <si>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</si>
  <si>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</si>
  <si>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</si>
  <si>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</si>
  <si>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</si>
  <si>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</si>
  <si>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</si>
  <si>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</si>
  <si>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</si>
  <si>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</si>
  <si>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</si>
  <si>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</si>
  <si>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</si>
  <si>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</si>
  <si>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</si>
  <si>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</si>
  <si>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</si>
  <si>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</si>
  <si>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</si>
  <si>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</si>
  <si>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</si>
  <si>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</si>
  <si>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</si>
  <si>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</si>
  <si>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</si>
  <si>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</si>
  <si>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</si>
  <si>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</si>
  <si>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</si>
  <si>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</si>
  <si>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</si>
  <si>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</si>
  <si>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</si>
  <si>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</si>
  <si>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</si>
  <si>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</si>
  <si>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</si>
  <si>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</si>
  <si>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</si>
  <si>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</si>
  <si>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</si>
  <si>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</si>
  <si>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</si>
  <si>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</si>
  <si>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</si>
  <si>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</si>
  <si>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</si>
  <si>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</si>
  <si>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</si>
  <si>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</si>
  <si>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</si>
  <si>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</si>
  <si>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</si>
  <si>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</si>
  <si>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</si>
  <si>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</si>
  <si>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</si>
  <si>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</si>
  <si>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</si>
  <si>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</si>
  <si>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</si>
  <si>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</si>
  <si>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</si>
  <si>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</si>
  <si>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</si>
  <si>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</si>
  <si>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</si>
  <si>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</si>
  <si>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</si>
  <si>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</si>
  <si>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</si>
  <si>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</si>
  <si>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</si>
  <si>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</si>
  <si>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</si>
  <si>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</si>
  <si>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</si>
  <si>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</si>
  <si>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</si>
  <si>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</si>
  <si>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</si>
  <si>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</si>
  <si>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</si>
  <si>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</si>
  <si>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</si>
  <si>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</si>
  <si>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</si>
  <si>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</si>
  <si>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</si>
  <si>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</si>
  <si>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</si>
  <si>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</si>
  <si>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</si>
  <si>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</si>
  <si>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</si>
  <si>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</si>
  <si>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</si>
  <si>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</si>
  <si>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</si>
  <si>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</si>
  <si>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</si>
  <si>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</si>
  <si>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</si>
  <si>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</si>
  <si>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</si>
  <si>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</si>
  <si>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</si>
  <si>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</si>
  <si>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</si>
  <si>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</si>
  <si>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</si>
  <si>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</si>
  <si>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</si>
  <si>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</si>
  <si>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</si>
  <si>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</si>
  <si>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</si>
  <si>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</si>
  <si>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</si>
  <si>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</si>
  <si>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</si>
  <si>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</si>
  <si>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</si>
  <si>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</si>
  <si>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</si>
  <si>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</si>
  <si>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</si>
  <si>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</si>
  <si>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</si>
  <si>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</si>
  <si>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</si>
  <si>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</si>
  <si>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</si>
  <si>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</si>
  <si>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</si>
  <si>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</si>
  <si>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</si>
  <si>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</si>
  <si>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</si>
  <si>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</si>
  <si>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</si>
  <si>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</si>
  <si>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</si>
  <si>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</si>
  <si>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</si>
  <si>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</si>
  <si>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</si>
  <si>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</si>
  <si>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</si>
  <si>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</si>
  <si>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</si>
  <si>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</si>
  <si>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</si>
  <si>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</si>
  <si>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</si>
  <si>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</si>
  <si>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</si>
  <si>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</si>
  <si>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</si>
  <si>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</si>
  <si>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</si>
  <si>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</si>
  <si>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</si>
  <si>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</si>
  <si>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</si>
  <si>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</si>
  <si>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</si>
  <si>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</si>
  <si>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</si>
  <si>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</si>
  <si>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</si>
  <si>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</si>
  <si>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</si>
  <si>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</si>
  <si>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</si>
  <si>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</si>
  <si>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</si>
  <si>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</si>
  <si>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</si>
  <si>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</si>
  <si>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</si>
  <si>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</si>
  <si>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</si>
  <si>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</si>
  <si>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</si>
  <si>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</si>
  <si>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</si>
  <si>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</si>
  <si>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</si>
  <si>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</si>
  <si>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</si>
  <si>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</si>
  <si>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</si>
  <si>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</si>
  <si>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</si>
  <si>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</si>
  <si>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</si>
  <si>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</si>
  <si>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</si>
  <si>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</si>
  <si>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</si>
  <si>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</si>
  <si>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</si>
  <si>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</si>
  <si>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</si>
  <si>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</si>
  <si>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</si>
  <si>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</si>
  <si>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</si>
  <si>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</si>
  <si>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</si>
  <si>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</si>
  <si>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</si>
  <si>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</si>
  <si>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</si>
  <si>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</si>
  <si>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</si>
  <si>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</si>
  <si>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</si>
  <si>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</si>
  <si>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</si>
  <si>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</si>
  <si>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</si>
  <si>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</si>
  <si>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</si>
  <si>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</si>
  <si>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</si>
  <si>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</si>
  <si>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</si>
  <si>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</si>
  <si>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</si>
  <si>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</si>
  <si>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</si>
  <si>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</si>
  <si>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</si>
  <si>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</si>
  <si>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</si>
  <si>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</si>
  <si>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</si>
  <si>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</si>
  <si>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</si>
  <si>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</si>
  <si>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</si>
  <si>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</si>
  <si>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</si>
  <si>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</si>
  <si>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</si>
  <si>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</si>
  <si>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</si>
  <si>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</si>
  <si>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</si>
  <si>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</si>
  <si>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</si>
  <si>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</si>
  <si>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</si>
  <si>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</si>
  <si>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</si>
  <si>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</si>
  <si>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</si>
  <si>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</si>
  <si>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</si>
  <si>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</si>
  <si>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</si>
  <si>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</si>
  <si>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</si>
  <si>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</si>
  <si>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</si>
  <si>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</si>
  <si>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</si>
  <si>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</si>
  <si>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</si>
  <si>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</si>
  <si>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</si>
  <si>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</si>
  <si>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</si>
  <si>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</si>
  <si>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</si>
  <si>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</si>
  <si>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</si>
  <si>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</si>
  <si>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</si>
  <si>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</si>
  <si>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</si>
  <si>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</si>
  <si>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</si>
  <si>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</si>
  <si>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</si>
  <si>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</si>
  <si>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</si>
  <si>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</si>
  <si>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</si>
  <si>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</si>
  <si>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</si>
  <si>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</si>
  <si>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</si>
  <si>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</si>
  <si>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</si>
  <si>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</si>
  <si>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</si>
  <si>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</si>
  <si>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</si>
  <si>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</si>
  <si>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</si>
  <si>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</si>
  <si>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</si>
  <si>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</si>
  <si>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</si>
  <si>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</si>
  <si>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</si>
  <si>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</si>
  <si>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</si>
  <si>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</si>
  <si>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</si>
  <si>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</si>
  <si>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</si>
  <si>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</si>
  <si>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</si>
  <si>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</si>
  <si>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</si>
  <si>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</si>
  <si>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</si>
  <si>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</si>
  <si>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</si>
  <si>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</si>
  <si>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</si>
  <si>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</si>
  <si>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</si>
  <si>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</si>
  <si>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</si>
  <si>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</si>
  <si>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</si>
  <si>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</si>
  <si>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</si>
  <si>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</si>
  <si>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</si>
  <si>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</si>
  <si>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</si>
  <si>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</si>
  <si>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</si>
  <si>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</si>
  <si>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</si>
  <si>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</si>
  <si>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</si>
  <si>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</si>
  <si>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</si>
  <si>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</si>
  <si>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</si>
  <si>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</si>
  <si>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</si>
  <si>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</si>
  <si>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</si>
  <si>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</si>
  <si>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</si>
  <si>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</si>
  <si>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</si>
  <si>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</si>
  <si>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</si>
  <si>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</si>
  <si>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</si>
  <si>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</si>
  <si>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</si>
  <si>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</si>
  <si>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</si>
  <si>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</si>
  <si>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</si>
  <si>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</si>
  <si>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</si>
  <si>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</si>
  <si>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</si>
  <si>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</si>
  <si>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</si>
  <si>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</si>
  <si>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</si>
  <si>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</si>
  <si>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</si>
  <si>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</si>
  <si>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</si>
  <si>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</si>
  <si>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</si>
  <si>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</si>
  <si>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</si>
  <si>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</si>
  <si>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</si>
  <si>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</si>
  <si>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</si>
  <si>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</si>
  <si>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</si>
  <si>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</si>
  <si>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</si>
  <si>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</si>
  <si>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</si>
  <si>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</si>
  <si>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</si>
  <si>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</si>
  <si>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</si>
  <si>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</si>
  <si>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</si>
  <si>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</si>
  <si>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</si>
  <si>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</si>
  <si>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</si>
  <si>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</si>
  <si>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</si>
  <si>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</si>
  <si>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</si>
  <si>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</si>
  <si>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</si>
  <si>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</si>
  <si>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</si>
  <si>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</si>
  <si>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</si>
  <si>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</si>
  <si>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</si>
  <si>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</si>
  <si>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</si>
  <si>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</si>
  <si>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</si>
  <si>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</si>
  <si>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</si>
  <si>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</si>
  <si>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</si>
  <si>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</si>
  <si>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</si>
  <si>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</si>
  <si>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</si>
  <si>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</si>
  <si>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</si>
  <si>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</si>
  <si>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</si>
  <si>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</si>
  <si>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</si>
  <si>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</si>
  <si>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</si>
  <si>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</si>
  <si>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</si>
  <si>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</si>
  <si>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</si>
  <si>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</si>
  <si>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</si>
  <si>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</si>
  <si>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</si>
  <si>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</si>
  <si>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</si>
  <si>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</si>
  <si>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</si>
  <si>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</si>
  <si>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</si>
  <si>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</si>
  <si>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</si>
  <si>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</si>
  <si>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</si>
  <si>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</si>
  <si>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</si>
  <si>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</si>
  <si>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</si>
  <si>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</si>
  <si>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</si>
  <si>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</si>
  <si>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</si>
  <si>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</si>
  <si>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</si>
  <si>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</si>
  <si>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</si>
  <si>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</si>
  <si>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</si>
  <si>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</si>
  <si>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</si>
  <si>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</si>
  <si>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</si>
  <si>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</si>
  <si>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</si>
  <si>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</si>
  <si>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</si>
  <si>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</si>
  <si>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</si>
  <si>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</si>
  <si>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</si>
  <si>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</si>
  <si>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</si>
  <si>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</si>
  <si>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</si>
  <si>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</si>
  <si>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</si>
  <si>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</si>
  <si>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</si>
  <si>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</si>
  <si>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</si>
  <si>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</si>
  <si>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</si>
  <si>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</si>
  <si>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</si>
  <si>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</si>
  <si>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</si>
  <si>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</si>
  <si>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</si>
  <si>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</si>
  <si>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</si>
  <si>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</si>
  <si>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</si>
  <si>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</si>
  <si>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</si>
  <si>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</si>
  <si>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</si>
  <si>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</si>
  <si>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</si>
  <si>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</si>
  <si>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</si>
  <si>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</si>
  <si>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</si>
  <si>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</si>
  <si>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</si>
  <si>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</si>
  <si>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</si>
  <si>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</si>
  <si>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</si>
  <si>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</si>
  <si>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</si>
  <si>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</si>
  <si>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</si>
  <si>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</si>
  <si>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</si>
  <si>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</si>
  <si>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</si>
  <si>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</si>
  <si>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</si>
  <si>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</si>
  <si>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</si>
  <si>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</si>
  <si>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</si>
  <si>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</si>
  <si>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</si>
  <si>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</si>
  <si>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</si>
  <si>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</si>
  <si>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</si>
  <si>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</si>
  <si>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</si>
  <si>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</si>
  <si>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</si>
  <si>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</si>
  <si>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</si>
  <si>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</si>
  <si>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</si>
  <si>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</si>
  <si>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</si>
  <si>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</si>
  <si>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</si>
  <si>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</si>
  <si>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</si>
  <si>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</si>
  <si>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</si>
  <si>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</si>
  <si>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</si>
  <si>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</si>
  <si>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</si>
  <si>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</si>
  <si>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</si>
  <si>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</si>
  <si>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</si>
  <si>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</si>
  <si>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</si>
  <si>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</si>
  <si>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</si>
  <si>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</si>
  <si>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</si>
  <si>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</si>
  <si>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</si>
  <si>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</si>
  <si>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</si>
  <si>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</si>
  <si>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</si>
  <si>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</si>
  <si>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</si>
  <si>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</si>
  <si>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</si>
  <si>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</si>
  <si>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</si>
  <si>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</si>
  <si>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</si>
  <si>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</si>
  <si>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</si>
  <si>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</si>
  <si>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</si>
  <si>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</si>
  <si>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</si>
  <si>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</si>
  <si>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</si>
  <si>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</si>
  <si>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</si>
  <si>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</si>
  <si>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</si>
  <si>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</si>
  <si>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</si>
  <si>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</si>
  <si>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</si>
  <si>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</si>
  <si>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</si>
  <si>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</si>
  <si>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</si>
  <si>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</si>
  <si>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</si>
  <si>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</si>
  <si>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</si>
  <si>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</si>
  <si>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</si>
  <si>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</si>
  <si>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</si>
  <si>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</si>
  <si>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</si>
  <si>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</si>
  <si>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</si>
  <si>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</si>
  <si>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</si>
  <si>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</si>
  <si>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</si>
  <si>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</si>
  <si>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</si>
  <si>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</si>
  <si>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</si>
  <si>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</si>
  <si>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</si>
  <si>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</si>
  <si>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</si>
  <si>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</si>
  <si>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</si>
  <si>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</si>
  <si>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</si>
  <si>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</si>
  <si>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</si>
  <si>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</si>
  <si>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</si>
  <si>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</si>
  <si>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</si>
  <si>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</si>
  <si>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</si>
  <si>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</si>
  <si>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</si>
  <si>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</si>
  <si>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</si>
  <si>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</si>
  <si>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</si>
  <si>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</si>
  <si>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</si>
  <si>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</si>
  <si>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</si>
  <si>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</si>
  <si>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</si>
  <si>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</si>
  <si>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</si>
  <si>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</si>
  <si>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</si>
  <si>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</si>
  <si>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</si>
  <si>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</si>
  <si>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</si>
  <si>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</si>
  <si>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</si>
  <si>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</si>
  <si>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</si>
  <si>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</si>
  <si>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</si>
  <si>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</si>
  <si>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</si>
  <si>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</si>
  <si>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</si>
  <si>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</si>
  <si>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</si>
  <si>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</si>
  <si>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</si>
  <si>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</si>
  <si>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</si>
  <si>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</si>
  <si>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</si>
  <si>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</si>
  <si>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</si>
  <si>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</si>
  <si>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</si>
  <si>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</si>
  <si>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</si>
  <si>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</si>
  <si>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</si>
  <si>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</si>
  <si>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</si>
  <si>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</si>
  <si>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</si>
  <si>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</si>
  <si>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</si>
  <si>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</si>
  <si>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</si>
  <si>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</si>
  <si>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</si>
  <si>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</si>
  <si>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</si>
  <si>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</si>
  <si>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</si>
  <si>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</si>
  <si>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</si>
  <si>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</si>
  <si>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</si>
  <si>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</si>
  <si>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</si>
  <si>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</si>
  <si>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</si>
  <si>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</si>
  <si>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</si>
  <si>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</si>
  <si>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</si>
  <si>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</si>
  <si>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</si>
  <si>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</si>
  <si>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</si>
  <si>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</si>
  <si>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</si>
  <si>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</si>
  <si>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</si>
  <si>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</si>
  <si>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</si>
  <si>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</si>
  <si>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</si>
  <si>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</si>
  <si>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</si>
  <si>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</si>
  <si>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</si>
  <si>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</si>
  <si>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</si>
  <si>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</si>
  <si>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</si>
  <si>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</si>
  <si>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</si>
  <si>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</si>
  <si>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</si>
  <si>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</si>
  <si>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</si>
  <si>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</si>
  <si>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</si>
  <si>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</si>
  <si>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</si>
  <si>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</si>
  <si>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</si>
  <si>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</si>
  <si>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</si>
  <si>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</si>
  <si>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</si>
  <si>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</si>
  <si>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</si>
  <si>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</si>
  <si>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</si>
  <si>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</si>
  <si>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</si>
  <si>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</si>
  <si>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</si>
  <si>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</si>
  <si>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</si>
  <si>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</si>
  <si>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</si>
  <si>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</si>
  <si>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</si>
  <si>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</si>
  <si>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</si>
  <si>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</si>
  <si>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</si>
  <si>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</si>
  <si>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</si>
  <si>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</si>
  <si>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</si>
  <si>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</si>
  <si>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</si>
  <si>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</si>
  <si>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</si>
  <si>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</si>
  <si>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</si>
  <si>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</si>
  <si>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</si>
  <si>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</si>
  <si>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</si>
  <si>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</si>
  <si>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</si>
  <si>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</si>
  <si>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</si>
  <si>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</si>
  <si>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</si>
  <si>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</si>
  <si>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</si>
  <si>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</si>
  <si>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</si>
  <si>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</si>
  <si>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</si>
  <si>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</si>
  <si>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</si>
  <si>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</si>
  <si>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</si>
  <si>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</si>
  <si>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</si>
  <si>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</si>
  <si>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</si>
  <si>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</si>
  <si>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</si>
  <si>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</si>
  <si>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</si>
  <si>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</si>
  <si>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</si>
  <si>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</si>
  <si>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</si>
  <si>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</si>
  <si>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</si>
  <si>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</si>
  <si>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</si>
  <si>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</si>
  <si>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</si>
  <si>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</si>
  <si>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</si>
  <si>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</si>
  <si>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</si>
  <si>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</si>
  <si>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</si>
  <si>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</si>
  <si>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</si>
  <si>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</si>
  <si>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</si>
  <si>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</si>
  <si>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</si>
  <si>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</si>
  <si>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</si>
  <si>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</si>
  <si>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</si>
  <si>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</si>
  <si>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</si>
  <si>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</si>
  <si>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</si>
  <si>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</si>
  <si>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</si>
  <si>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</si>
  <si>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</si>
  <si>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</si>
  <si>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</si>
  <si>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</si>
  <si>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</si>
  <si>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</si>
  <si>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</si>
  <si>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</si>
  <si>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</si>
  <si>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</si>
  <si>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</si>
  <si>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</si>
  <si>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</si>
  <si>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</si>
  <si>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</si>
  <si>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</si>
  <si>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</si>
  <si>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</si>
  <si>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</si>
  <si>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</si>
  <si>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</si>
  <si>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</si>
  <si>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</si>
  <si>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</si>
  <si>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</si>
  <si>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</si>
  <si>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</si>
  <si>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</si>
  <si>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</si>
  <si>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</si>
  <si>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</si>
  <si>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</si>
  <si>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</si>
  <si>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</si>
  <si>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</si>
  <si>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</si>
  <si>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</si>
  <si>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</si>
  <si>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</si>
  <si>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</si>
  <si>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</si>
  <si>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</si>
  <si>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</si>
  <si>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</si>
  <si>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</si>
  <si>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</si>
  <si>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</si>
  <si>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</si>
  <si>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</si>
  <si>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</si>
  <si>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</si>
  <si>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</si>
  <si>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</si>
  <si>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</si>
  <si>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</si>
  <si>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</si>
  <si>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</si>
  <si>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</si>
  <si>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</si>
  <si>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</si>
  <si>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</si>
  <si>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</si>
  <si>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</si>
  <si>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</si>
  <si>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</si>
  <si>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</si>
  <si>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</si>
  <si>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</si>
  <si>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</si>
  <si>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</si>
  <si>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</si>
  <si>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</si>
  <si>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</si>
  <si>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</si>
  <si>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</si>
  <si>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</si>
  <si>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</si>
  <si>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</si>
  <si>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</si>
  <si>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</si>
  <si>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</si>
  <si>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</si>
  <si>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</si>
  <si>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</si>
  <si>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</si>
  <si>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</si>
  <si>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</si>
  <si>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</si>
  <si>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</si>
  <si>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</si>
  <si>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</si>
  <si>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</si>
  <si>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</si>
  <si>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</si>
  <si>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</si>
  <si>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</si>
  <si>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</si>
  <si>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</si>
  <si>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</si>
  <si>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</si>
  <si>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</si>
  <si>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</si>
  <si>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</si>
  <si>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</si>
  <si>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</si>
  <si>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</si>
  <si>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</si>
  <si>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</si>
  <si>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</si>
  <si>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</si>
  <si>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</si>
  <si>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</si>
  <si>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</si>
  <si>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</si>
  <si>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</si>
  <si>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</si>
  <si>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</si>
  <si>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</si>
  <si>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</si>
  <si>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</si>
  <si>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</si>
  <si>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</si>
  <si>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</si>
  <si>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</si>
  <si>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</si>
  <si>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</si>
  <si>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</si>
  <si>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</si>
  <si>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</si>
  <si>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</si>
  <si>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</si>
  <si>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</si>
  <si>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</si>
  <si>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</si>
  <si>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</si>
  <si>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</si>
  <si>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</si>
  <si>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</si>
  <si>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</si>
  <si>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</si>
  <si>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</si>
  <si>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</si>
  <si>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</si>
  <si>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</si>
  <si>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</si>
  <si>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</si>
  <si>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</si>
  <si>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</si>
  <si>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</si>
  <si>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</si>
  <si>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</si>
  <si>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</si>
  <si>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</si>
  <si>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</si>
  <si>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</si>
  <si>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</si>
  <si>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</si>
  <si>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</si>
  <si>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</si>
  <si>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</si>
  <si>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</si>
  <si>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</si>
  <si>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</si>
  <si>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</si>
  <si>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</si>
  <si>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</si>
  <si>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</si>
  <si>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</si>
  <si>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</si>
  <si>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</si>
  <si>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</si>
  <si>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</si>
  <si>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</si>
  <si>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</si>
  <si>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</si>
  <si>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</si>
  <si>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</si>
  <si>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</si>
  <si>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</si>
  <si>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</si>
  <si>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</si>
  <si>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</si>
  <si>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</si>
  <si>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</si>
  <si>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</si>
  <si>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</si>
  <si>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</si>
  <si>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</si>
  <si>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</si>
  <si>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</si>
  <si>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</si>
  <si>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</si>
  <si>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</si>
  <si>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</si>
  <si>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</si>
  <si>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</si>
  <si>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</si>
  <si>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</si>
  <si>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</si>
  <si>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</si>
  <si>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</si>
  <si>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</si>
  <si>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</si>
  <si>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</si>
  <si>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</si>
  <si>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</si>
  <si>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</si>
  <si>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</si>
  <si>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</si>
  <si>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</si>
  <si>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</si>
  <si>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</si>
  <si>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</si>
  <si>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</si>
  <si>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</si>
  <si>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</si>
  <si>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</si>
  <si>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</si>
  <si>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</si>
  <si>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</si>
  <si>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</si>
  <si>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</si>
  <si>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</si>
  <si>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</si>
  <si>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</si>
  <si>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</si>
  <si>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</si>
  <si>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</si>
  <si>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</si>
  <si>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</si>
  <si>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</si>
  <si>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</si>
  <si>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</si>
  <si>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</si>
  <si>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</si>
  <si>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</si>
  <si>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</si>
  <si>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</si>
  <si>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</si>
  <si>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</si>
  <si>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</si>
  <si>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</si>
  <si>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</si>
  <si>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</si>
  <si>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</si>
  <si>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</si>
  <si>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</si>
  <si>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</si>
  <si>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</si>
  <si>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</si>
  <si>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</si>
  <si>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</si>
  <si>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</si>
  <si>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</si>
  <si>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</si>
  <si>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</si>
  <si>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</si>
  <si>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</si>
  <si>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</si>
  <si>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</si>
  <si>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</si>
  <si>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</si>
  <si>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</si>
  <si>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</si>
  <si>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</si>
  <si>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</si>
  <si>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</si>
  <si>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</si>
  <si>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</si>
  <si>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</si>
  <si>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</si>
  <si>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</si>
  <si>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</si>
  <si>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</si>
  <si>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</si>
  <si>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</si>
  <si>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</si>
  <si>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</si>
  <si>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</si>
  <si>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</si>
  <si>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</si>
  <si>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</si>
  <si>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</si>
  <si>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</si>
  <si>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</si>
  <si>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</si>
  <si>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</si>
  <si>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</si>
  <si>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</si>
  <si>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</si>
  <si>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</si>
  <si>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</si>
  <si>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</si>
  <si>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</si>
  <si>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</si>
  <si>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</si>
  <si>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</si>
  <si>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</si>
  <si>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</si>
  <si>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</si>
  <si>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</si>
  <si>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</si>
  <si>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</si>
  <si>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</si>
  <si>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</si>
  <si>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</si>
  <si>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</si>
  <si>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</si>
  <si>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</si>
  <si>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</si>
  <si>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</si>
  <si>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</si>
  <si>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</si>
  <si>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</si>
  <si>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</si>
  <si>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</si>
  <si>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</si>
  <si>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</si>
  <si>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</si>
  <si>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</si>
  <si>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</si>
  <si>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</si>
  <si>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</si>
  <si>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</si>
  <si>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</si>
  <si>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</si>
  <si>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</si>
  <si>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</si>
  <si>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</si>
  <si>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</si>
  <si>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</si>
  <si>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</si>
  <si>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</si>
  <si>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</si>
  <si>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</si>
  <si>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</si>
  <si>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</si>
  <si>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</si>
  <si>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</si>
  <si>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</si>
  <si>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</si>
  <si>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</si>
  <si>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</si>
  <si>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</si>
  <si>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</si>
  <si>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</si>
  <si>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</si>
  <si>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</si>
  <si>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</si>
  <si>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</si>
  <si>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</si>
  <si>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</si>
  <si>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</si>
  <si>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</si>
  <si>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</si>
  <si>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</si>
  <si>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</si>
  <si>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</si>
  <si>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</si>
  <si>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</si>
  <si>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</si>
  <si>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</si>
  <si>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</si>
  <si>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</si>
  <si>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</si>
  <si>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</si>
  <si>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</si>
  <si>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</si>
  <si>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</si>
  <si>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</si>
  <si>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</si>
  <si>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</si>
  <si>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</si>
  <si>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</si>
  <si>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</si>
  <si>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</si>
  <si>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</si>
  <si>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</si>
  <si>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</si>
  <si>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</si>
  <si>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</si>
  <si>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</si>
  <si>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</si>
  <si>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</si>
  <si>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</si>
  <si>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</si>
  <si>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</si>
  <si>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</si>
  <si>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</si>
  <si>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</si>
  <si>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</si>
  <si>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</si>
  <si>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</si>
  <si>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</si>
  <si>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</si>
  <si>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</si>
  <si>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</si>
  <si>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</si>
  <si>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</si>
  <si>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</si>
  <si>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</si>
  <si>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</si>
  <si>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</si>
  <si>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</si>
  <si>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</si>
  <si>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</si>
  <si>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</si>
  <si>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</si>
  <si>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</si>
  <si>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</si>
  <si>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</si>
  <si>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</si>
  <si>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</si>
  <si>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</si>
  <si>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</si>
  <si>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</si>
  <si>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</si>
  <si>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</si>
  <si>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</si>
  <si>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</si>
  <si>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</si>
  <si>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</si>
  <si>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</si>
  <si>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</si>
  <si>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</si>
  <si>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</si>
  <si>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</si>
  <si>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</si>
  <si>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</si>
  <si>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</si>
  <si>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</si>
  <si>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</si>
  <si>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</si>
  <si>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</si>
  <si>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</si>
  <si>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</si>
  <si>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</si>
  <si>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</si>
  <si>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</si>
  <si>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</si>
  <si>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</si>
  <si>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</si>
  <si>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</si>
  <si>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</si>
  <si>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</si>
  <si>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</si>
  <si>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</si>
  <si>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</si>
  <si>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</si>
  <si>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</si>
  <si>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</si>
  <si>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</si>
  <si>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</si>
  <si>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</si>
  <si>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</si>
  <si>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</si>
  <si>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</si>
  <si>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</si>
  <si>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</si>
  <si>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</si>
  <si>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</si>
  <si>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</si>
  <si>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</si>
  <si>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</si>
  <si>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</si>
  <si>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</si>
  <si>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</si>
  <si>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</si>
  <si>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</si>
  <si>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</si>
  <si>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</si>
  <si>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</si>
  <si>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</si>
  <si>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</si>
  <si>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</si>
  <si>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</si>
  <si>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</si>
  <si>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</si>
  <si>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</si>
  <si>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</si>
  <si>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</si>
  <si>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</si>
  <si>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</si>
  <si>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</si>
  <si>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</si>
  <si>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</si>
  <si>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</si>
  <si>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</si>
  <si>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</si>
  <si>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</si>
  <si>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</si>
  <si>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</si>
  <si>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</si>
  <si>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</si>
  <si>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</si>
  <si>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</si>
  <si>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</si>
  <si>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</si>
  <si>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</si>
  <si>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</si>
  <si>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</si>
  <si>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</si>
  <si>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</si>
  <si>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</si>
  <si>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</si>
  <si>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</si>
  <si>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</si>
  <si>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</si>
  <si>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</si>
  <si>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</si>
  <si>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</si>
  <si>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</si>
  <si>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</si>
  <si>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</si>
  <si>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</si>
  <si>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</si>
  <si>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</si>
  <si>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</si>
  <si>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</si>
  <si>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</si>
  <si>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</si>
  <si>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</si>
  <si>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</si>
  <si>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</si>
  <si>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</si>
  <si>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</si>
  <si>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</si>
  <si>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</si>
  <si>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</si>
  <si>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</si>
  <si>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</si>
  <si>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</si>
  <si>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</si>
  <si>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</si>
  <si>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</si>
  <si>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</si>
  <si>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</si>
  <si>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</si>
  <si>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</si>
  <si>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</si>
  <si>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</si>
  <si>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</si>
  <si>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</si>
  <si>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</si>
  <si>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</si>
  <si>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</si>
  <si>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</si>
  <si>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</si>
  <si>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</si>
  <si>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</si>
  <si>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</si>
  <si>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</si>
  <si>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</si>
  <si>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</si>
  <si>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</si>
  <si>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</si>
  <si>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</si>
  <si>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</si>
  <si>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</si>
  <si>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</si>
  <si>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</si>
  <si>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</si>
  <si>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</si>
  <si>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</si>
  <si>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</si>
  <si>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</si>
  <si>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</si>
  <si>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</si>
  <si>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</si>
  <si>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</si>
  <si>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</si>
  <si>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</si>
  <si>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</si>
  <si>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</si>
  <si>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</si>
  <si>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</si>
  <si>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</si>
  <si>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</si>
  <si>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</si>
  <si>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</si>
  <si>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</si>
  <si>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</si>
  <si>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</si>
  <si>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</si>
  <si>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</si>
  <si>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</si>
  <si>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</si>
  <si>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</si>
  <si>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</si>
  <si>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</si>
  <si>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</si>
  <si>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</si>
  <si>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</si>
  <si>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</si>
  <si>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</si>
  <si>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</si>
  <si>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</si>
  <si>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</si>
  <si>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</si>
  <si>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</si>
  <si>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</si>
  <si>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</si>
  <si>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</si>
  <si>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</si>
  <si>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</si>
  <si>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</si>
  <si>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</si>
  <si>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</si>
  <si>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</si>
  <si>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</si>
  <si>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</si>
  <si>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</si>
  <si>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</si>
  <si>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</si>
  <si>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</si>
  <si>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</si>
  <si>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</si>
  <si>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</si>
  <si>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</si>
  <si>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</si>
  <si>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</si>
  <si>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</si>
  <si>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</si>
  <si>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</si>
  <si>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</si>
  <si>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</si>
  <si>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</si>
  <si>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</si>
  <si>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</si>
  <si>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</si>
  <si>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</si>
  <si>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</si>
  <si>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</si>
  <si>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</si>
  <si>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</si>
  <si>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</si>
  <si>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</si>
  <si>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</si>
  <si>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</si>
  <si>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</si>
  <si>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</si>
  <si>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</si>
  <si>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</si>
  <si>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</si>
  <si>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</si>
  <si>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</si>
  <si>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</si>
  <si>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</si>
  <si>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</si>
  <si>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</si>
  <si>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</si>
  <si>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</si>
  <si>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</si>
  <si>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</si>
  <si>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</si>
  <si>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</si>
  <si>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</si>
  <si>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</si>
  <si>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</si>
  <si>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</si>
  <si>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</si>
  <si>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</si>
  <si>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</si>
  <si>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</si>
  <si>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</si>
  <si>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</si>
  <si>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</si>
  <si>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</si>
  <si>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</si>
  <si>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</si>
  <si>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</si>
  <si>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</si>
  <si>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</si>
  <si>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</si>
  <si>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</si>
  <si>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</si>
  <si>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</si>
  <si>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</si>
  <si>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</si>
  <si>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</si>
  <si>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</si>
  <si>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</si>
  <si>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</si>
  <si>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</si>
  <si>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</si>
  <si>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</si>
  <si>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</si>
  <si>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</si>
  <si>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</si>
  <si>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</si>
  <si>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</si>
  <si>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</si>
  <si>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</si>
  <si>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</si>
  <si>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</si>
  <si>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</si>
  <si>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</si>
  <si>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</si>
  <si>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</si>
  <si>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</si>
  <si>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</si>
  <si>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</si>
  <si>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</si>
  <si>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</si>
  <si>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</si>
  <si>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</si>
  <si>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</si>
  <si>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</si>
  <si>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</si>
  <si>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</si>
  <si>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</si>
  <si>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</si>
  <si>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</si>
  <si>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</si>
  <si>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</si>
  <si>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</si>
  <si>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</si>
  <si>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</si>
  <si>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</si>
  <si>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</si>
  <si>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</si>
  <si>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</si>
  <si>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</si>
  <si>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</si>
  <si>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</si>
  <si>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</si>
  <si>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</si>
  <si>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</si>
  <si>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</si>
  <si>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</si>
  <si>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</si>
  <si>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</si>
  <si>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</si>
  <si>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</si>
  <si>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</si>
  <si>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</si>
  <si>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</si>
  <si>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</si>
  <si>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</si>
  <si>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</si>
  <si>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</si>
  <si>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</si>
  <si>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</si>
  <si>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</si>
  <si>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</si>
  <si>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</si>
  <si>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</si>
  <si>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</si>
  <si>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</si>
  <si>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</si>
  <si>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</si>
  <si>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</si>
  <si>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</si>
  <si>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</si>
  <si>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</si>
  <si>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</si>
  <si>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</si>
  <si>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</si>
  <si>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</si>
  <si>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</si>
  <si>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</si>
  <si>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</si>
  <si>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</si>
  <si>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</si>
  <si>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</si>
  <si>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</si>
  <si>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</si>
  <si>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</si>
  <si>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</si>
  <si>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</si>
  <si>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</si>
  <si>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</si>
  <si>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</si>
  <si>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</si>
  <si>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</si>
  <si>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</si>
  <si>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</si>
  <si>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</si>
  <si>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</si>
  <si>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</si>
  <si>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</si>
  <si>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</si>
  <si>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</si>
  <si>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</si>
  <si>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</si>
  <si>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</si>
  <si>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</si>
  <si>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</si>
  <si>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</si>
  <si>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</si>
  <si>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</si>
  <si>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</si>
  <si>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</si>
  <si>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</si>
  <si>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</si>
  <si>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</si>
  <si>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</si>
  <si>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</si>
  <si>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</si>
  <si>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</si>
  <si>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</si>
  <si>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</si>
  <si>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</si>
  <si>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</si>
  <si>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</si>
  <si>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</si>
  <si>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</si>
  <si>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</si>
  <si>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</si>
  <si>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</si>
  <si>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</si>
  <si>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</si>
  <si>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</si>
  <si>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</si>
  <si>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</si>
  <si>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</si>
  <si>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</si>
  <si>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</si>
  <si>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</si>
  <si>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</si>
  <si>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</si>
  <si>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</si>
  <si>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</si>
  <si>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</si>
  <si>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</si>
  <si>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</si>
  <si>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</si>
  <si>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</si>
  <si>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</si>
  <si>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</si>
  <si>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</si>
  <si>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</si>
  <si>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</si>
  <si>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</si>
  <si>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</si>
  <si>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</si>
  <si>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</si>
  <si>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</si>
  <si>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</si>
  <si>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</si>
  <si>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</si>
  <si>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</si>
  <si>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</si>
  <si>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</si>
  <si>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</si>
  <si>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</si>
  <si>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</si>
  <si>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</si>
  <si>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</si>
  <si>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</si>
  <si>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</si>
  <si>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</si>
  <si>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</si>
  <si>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</si>
  <si>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</si>
  <si>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</si>
  <si>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</si>
  <si>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</si>
  <si>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</si>
  <si>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</si>
  <si>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</si>
  <si>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</si>
  <si>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</si>
  <si>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</si>
  <si>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</si>
  <si>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</si>
  <si>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</si>
  <si>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</si>
  <si>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</si>
  <si>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</si>
  <si>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</si>
  <si>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</si>
  <si>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</si>
  <si>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</si>
  <si>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</si>
  <si>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</si>
  <si>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</si>
  <si>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</si>
  <si>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</si>
  <si>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</si>
  <si>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</si>
  <si>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</si>
  <si>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</si>
  <si>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</si>
  <si>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</si>
  <si>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</si>
  <si>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</si>
  <si>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</si>
  <si>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</si>
  <si>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</si>
  <si>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</si>
  <si>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</si>
  <si>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</si>
  <si>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</si>
  <si>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</si>
  <si>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</si>
  <si>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</si>
  <si>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</si>
  <si>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</si>
  <si>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</si>
  <si>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</si>
  <si>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</si>
  <si>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</si>
  <si>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</si>
  <si>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</si>
  <si>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</si>
  <si>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</si>
  <si>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</si>
  <si>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</si>
  <si>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</si>
  <si>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</si>
  <si>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</si>
  <si>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</si>
  <si>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</si>
  <si>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</si>
  <si>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</si>
  <si>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</si>
  <si>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</si>
  <si>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</si>
  <si>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</si>
  <si>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</si>
  <si>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</si>
  <si>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</si>
  <si>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</si>
  <si>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</si>
  <si>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</si>
  <si>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</si>
  <si>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</si>
  <si>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</si>
  <si>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</si>
  <si>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</si>
  <si>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</si>
  <si>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</si>
  <si>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</si>
  <si>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</si>
  <si>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</si>
  <si>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</si>
  <si>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</si>
  <si>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</si>
  <si>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</si>
  <si>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</si>
  <si>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</si>
  <si>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</si>
  <si>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</si>
  <si>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</si>
  <si>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</si>
  <si>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</si>
  <si>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</si>
  <si>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</si>
  <si>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</si>
  <si>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</si>
  <si>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</si>
  <si>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</si>
  <si>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</si>
  <si>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</si>
  <si>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</si>
  <si>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</si>
  <si>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</si>
  <si>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</si>
  <si>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</si>
  <si>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</si>
  <si>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</si>
  <si>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</si>
  <si>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</si>
  <si>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</si>
  <si>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</si>
  <si>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</si>
  <si>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</si>
  <si>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</si>
  <si>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</si>
  <si>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</si>
  <si>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</si>
  <si>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</si>
  <si>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</si>
  <si>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</si>
  <si>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</si>
  <si>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</si>
  <si>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</si>
  <si>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</si>
  <si>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</si>
  <si>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</si>
  <si>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</si>
  <si>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</si>
  <si>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</si>
  <si>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</si>
  <si>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</si>
  <si>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</si>
  <si>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</si>
  <si>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</si>
  <si>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</si>
  <si>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</si>
  <si>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</si>
  <si>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</si>
  <si>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</si>
  <si>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</si>
  <si>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</si>
  <si>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</si>
  <si>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</si>
  <si>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</si>
  <si>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</si>
  <si>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</si>
  <si>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</si>
  <si>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</si>
  <si>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</si>
  <si>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</si>
  <si>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</si>
  <si>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</si>
  <si>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</si>
  <si>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</si>
  <si>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</si>
  <si>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</si>
  <si>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</si>
  <si>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</si>
  <si>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</si>
  <si>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</si>
  <si>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</si>
  <si>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</si>
  <si>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</si>
  <si>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</si>
  <si>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</si>
  <si>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</si>
  <si>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</si>
  <si>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</si>
  <si>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</si>
  <si>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</si>
  <si>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</si>
  <si>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</si>
  <si>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</si>
  <si>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</si>
  <si>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</si>
  <si>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</si>
  <si>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</si>
  <si>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</si>
  <si>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</si>
  <si>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</si>
  <si>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</si>
  <si>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</si>
  <si>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</si>
  <si>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</si>
  <si>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</si>
  <si>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</si>
  <si>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</si>
  <si>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</si>
  <si>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</si>
  <si>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</si>
  <si>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</si>
  <si>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</si>
  <si>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</si>
  <si>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</si>
  <si>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</si>
  <si>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</si>
  <si>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</si>
  <si>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</si>
  <si>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</si>
  <si>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</si>
  <si>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</si>
  <si>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</si>
  <si>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</si>
  <si>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</si>
  <si>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</si>
  <si>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</si>
  <si>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</si>
  <si>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</si>
  <si>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</si>
  <si>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</si>
  <si>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</si>
  <si>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</si>
  <si>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</si>
  <si>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</si>
  <si>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</si>
  <si>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</si>
  <si>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</si>
  <si>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</si>
  <si>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</si>
  <si>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</si>
  <si>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</si>
  <si>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</si>
  <si>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</si>
  <si>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</si>
  <si>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</si>
  <si>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</si>
  <si>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</si>
  <si>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</si>
  <si>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</si>
  <si>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</si>
  <si>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</si>
  <si>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</si>
  <si>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</si>
  <si>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</si>
  <si>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</si>
  <si>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</si>
  <si>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</si>
  <si>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</si>
  <si>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</si>
  <si>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</si>
  <si>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</si>
  <si>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</si>
  <si>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</si>
  <si>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</si>
  <si>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</si>
  <si>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</si>
  <si>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</si>
  <si>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</si>
  <si>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</si>
  <si>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</si>
  <si>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</si>
  <si>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</si>
  <si>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</si>
  <si>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</si>
  <si>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</si>
  <si>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</si>
  <si>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</si>
  <si>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</si>
  <si>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</si>
  <si>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</si>
  <si>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</si>
  <si>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</si>
  <si>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</si>
  <si>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</si>
  <si>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</si>
  <si>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</si>
  <si>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</si>
  <si>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</si>
  <si>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</si>
  <si>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</si>
  <si>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</si>
  <si>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</si>
  <si>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</si>
  <si>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</si>
  <si>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</si>
  <si>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</si>
  <si>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</si>
  <si>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</si>
  <si>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</si>
  <si>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</si>
  <si>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</si>
  <si>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</si>
  <si>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</si>
  <si>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</si>
  <si>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</si>
  <si>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</si>
  <si>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</si>
  <si>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</si>
  <si>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</si>
  <si>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</si>
  <si>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</si>
  <si>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</si>
  <si>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</si>
  <si>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</si>
  <si>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</si>
  <si>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</si>
  <si>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</si>
  <si>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</si>
  <si>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</si>
  <si>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</si>
  <si>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</si>
  <si>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</si>
  <si>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</si>
  <si>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</si>
  <si>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</si>
  <si>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</si>
  <si>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</si>
  <si>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</si>
  <si>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</si>
  <si>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</si>
  <si>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</si>
  <si>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</si>
  <si>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</si>
  <si>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</si>
  <si>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</si>
  <si>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</si>
  <si>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</si>
  <si>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</si>
  <si>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</si>
  <si>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</si>
  <si>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</si>
  <si>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</si>
  <si>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</si>
  <si>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</si>
  <si>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</si>
  <si>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</si>
  <si>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</si>
  <si>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</si>
  <si>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</si>
  <si>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</si>
  <si>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</si>
  <si>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</si>
  <si>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</si>
  <si>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</si>
  <si>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</si>
  <si>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</si>
  <si>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</si>
  <si>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</si>
  <si>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</si>
  <si>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</si>
  <si>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</si>
  <si>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</si>
  <si>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</si>
  <si>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</si>
  <si>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</si>
  <si>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</si>
  <si>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</si>
  <si>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</si>
  <si>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</si>
  <si>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</si>
  <si>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</si>
  <si>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</si>
  <si>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</si>
  <si>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</si>
  <si>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</si>
  <si>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</si>
  <si>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</si>
  <si>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</si>
  <si>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</si>
  <si>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</si>
  <si>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</si>
  <si>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</si>
  <si>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</si>
  <si>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</si>
  <si>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</si>
  <si>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</si>
  <si>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</si>
  <si>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</si>
  <si>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</si>
  <si>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</si>
  <si>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</si>
  <si>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</si>
  <si>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</si>
  <si>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</si>
  <si>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</si>
  <si>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</si>
  <si>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</si>
  <si>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</si>
  <si>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</si>
  <si>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</si>
  <si>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</si>
  <si>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</si>
  <si>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</si>
  <si>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</si>
  <si>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</si>
  <si>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</si>
  <si>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</si>
  <si>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</si>
  <si>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</si>
  <si>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</si>
  <si>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</si>
  <si>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</si>
  <si>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</si>
  <si>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</si>
  <si>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</si>
  <si>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</si>
  <si>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</si>
  <si>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</si>
  <si>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</si>
  <si>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</si>
  <si>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</si>
  <si>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</si>
  <si>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</si>
  <si>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</si>
  <si>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</si>
  <si>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</si>
  <si>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</si>
  <si>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</si>
  <si>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</si>
  <si>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</si>
  <si>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</si>
  <si>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</si>
  <si>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</si>
  <si>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</si>
  <si>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</si>
  <si>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</si>
  <si>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</si>
  <si>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</si>
  <si>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</si>
  <si>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</si>
  <si>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</si>
  <si>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</si>
  <si>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</si>
  <si>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</si>
  <si>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</si>
  <si>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</si>
  <si>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</si>
  <si>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</si>
  <si>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</si>
  <si>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</si>
  <si>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</si>
  <si>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</si>
  <si>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</si>
  <si>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</si>
  <si>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</si>
  <si>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</si>
  <si>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</si>
  <si>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</si>
  <si>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</si>
  <si>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</si>
  <si>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</si>
  <si>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</si>
  <si>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</si>
  <si>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</si>
  <si>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</si>
  <si>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</si>
  <si>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</si>
  <si>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</si>
  <si>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</si>
  <si>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</si>
  <si>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</si>
  <si>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</si>
  <si>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</si>
  <si>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</si>
  <si>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</si>
  <si>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</si>
  <si>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</si>
  <si>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</si>
  <si>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</si>
  <si>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</si>
  <si>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</si>
  <si>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</si>
  <si>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</si>
  <si>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</si>
  <si>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</si>
  <si>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</si>
  <si>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</si>
  <si>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</si>
  <si>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</si>
  <si>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</si>
  <si>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</si>
  <si>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</si>
  <si>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</si>
  <si>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</si>
  <si>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</si>
  <si>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</si>
  <si>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</si>
  <si>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</si>
  <si>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</si>
  <si>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</si>
  <si>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</si>
  <si>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</si>
  <si>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</si>
  <si>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</si>
  <si>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</si>
  <si>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</si>
  <si>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</si>
  <si>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</si>
  <si>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</si>
  <si>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</si>
  <si>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</si>
  <si>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</si>
  <si>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</si>
  <si>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</si>
  <si>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</si>
  <si>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</si>
  <si>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</si>
  <si>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</si>
  <si>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</si>
  <si>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</si>
  <si>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</si>
  <si>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</si>
  <si>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</si>
  <si>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</si>
  <si>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</si>
  <si>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</si>
  <si>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</si>
  <si>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</si>
  <si>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</si>
  <si>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</si>
  <si>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</si>
  <si>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</si>
  <si>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</si>
  <si>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</si>
  <si>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</si>
  <si>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</si>
  <si>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</si>
  <si>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</si>
  <si>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</si>
  <si>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</si>
  <si>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</si>
  <si>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</si>
  <si>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</si>
  <si>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</si>
  <si>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</si>
  <si>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</si>
  <si>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</si>
  <si>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</si>
  <si>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</si>
  <si>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</si>
  <si>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</si>
  <si>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</si>
  <si>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</si>
  <si>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</si>
  <si>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</si>
  <si>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</si>
  <si>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</si>
  <si>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</si>
  <si>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</si>
  <si>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</si>
  <si>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</si>
  <si>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</si>
  <si>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</si>
  <si>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</si>
  <si>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</si>
  <si>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</si>
  <si>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</si>
  <si>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</si>
  <si>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</si>
  <si>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</si>
  <si>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</si>
  <si>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</si>
  <si>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</si>
  <si>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</si>
  <si>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</si>
  <si>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</si>
  <si>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</si>
  <si>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</si>
  <si>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</si>
  <si>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</si>
  <si>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</si>
  <si>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</si>
  <si>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</si>
  <si>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</si>
  <si>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</si>
  <si>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</si>
  <si>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</si>
  <si>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</si>
  <si>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</si>
  <si>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</si>
  <si>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</si>
  <si>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</si>
  <si>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</si>
  <si>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</si>
  <si>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</si>
  <si>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</si>
  <si>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</si>
  <si>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</si>
  <si>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</si>
  <si>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</si>
  <si>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</si>
  <si>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</si>
  <si>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</si>
  <si>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</si>
  <si>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</si>
  <si>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</si>
  <si>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</si>
  <si>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</si>
  <si>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</si>
  <si>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</si>
  <si>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</si>
  <si>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</si>
  <si>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</si>
  <si>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</si>
  <si>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</si>
  <si>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</si>
  <si>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</si>
  <si>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</si>
  <si>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</si>
  <si>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</si>
  <si>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</si>
  <si>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</si>
  <si>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</si>
  <si>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</si>
  <si>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</si>
  <si>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</si>
  <si>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</si>
  <si>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</si>
  <si>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</si>
  <si>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</si>
  <si>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</si>
  <si>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</si>
  <si>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</si>
  <si>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</si>
  <si>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</si>
  <si>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</si>
  <si>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</si>
  <si>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</si>
  <si>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</si>
  <si>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</si>
  <si>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</si>
  <si>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</si>
  <si>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</si>
  <si>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</si>
  <si>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</si>
  <si>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</si>
  <si>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</si>
  <si>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</si>
  <si>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</si>
  <si>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</si>
  <si>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</si>
  <si>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</si>
  <si>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</si>
  <si>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</si>
  <si>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</si>
  <si>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</si>
  <si>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</si>
  <si>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</si>
  <si>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</si>
  <si>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</si>
  <si>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</si>
  <si>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</si>
  <si>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</si>
  <si>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</si>
  <si>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</si>
  <si>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</si>
  <si>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</si>
  <si>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</si>
  <si>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</si>
  <si>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</si>
  <si>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</si>
  <si>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</si>
  <si>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</si>
  <si>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</si>
  <si>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</si>
  <si>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</si>
  <si>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</si>
  <si>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</si>
  <si>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</si>
  <si>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</si>
  <si>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</si>
  <si>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</si>
  <si>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</si>
  <si>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</si>
  <si>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</si>
  <si>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</si>
  <si>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</si>
  <si>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</si>
  <si>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</si>
  <si>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</si>
  <si>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</si>
  <si>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</si>
  <si>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</si>
  <si>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</si>
  <si>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</si>
  <si>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</si>
  <si>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</si>
  <si>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</si>
  <si>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</si>
  <si>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</si>
  <si>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</si>
  <si>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</si>
  <si>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</si>
  <si>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</si>
  <si>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</si>
  <si>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</si>
  <si>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</si>
  <si>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</si>
  <si>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</si>
  <si>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</si>
  <si>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</si>
  <si>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</si>
  <si>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</si>
  <si>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</si>
  <si>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</si>
  <si>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</si>
  <si>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</si>
  <si>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</si>
  <si>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</si>
  <si>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</si>
  <si>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</si>
  <si>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</si>
  <si>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</si>
  <si>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</si>
  <si>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</si>
  <si>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</si>
  <si>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</si>
  <si>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</si>
  <si>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</si>
  <si>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</si>
  <si>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</si>
  <si>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</si>
  <si>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</si>
  <si>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</si>
  <si>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</si>
  <si>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</si>
  <si>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</si>
  <si>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</si>
  <si>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</si>
  <si>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</si>
  <si>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</si>
  <si>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</si>
  <si>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</si>
  <si>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</si>
  <si>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</si>
  <si>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</si>
  <si>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</si>
  <si>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</si>
  <si>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</si>
  <si>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</si>
  <si>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</si>
  <si>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</si>
  <si>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</si>
  <si>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</si>
  <si>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</si>
  <si>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</si>
  <si>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</si>
  <si>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</si>
  <si>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</si>
  <si>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</si>
  <si>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</si>
  <si>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</si>
  <si>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</si>
  <si>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</si>
  <si>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</si>
  <si>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</si>
  <si>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</si>
  <si>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</si>
  <si>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</si>
  <si>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</si>
  <si>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</si>
  <si>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</si>
  <si>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</si>
  <si>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</si>
  <si>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</si>
  <si>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</si>
  <si>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</si>
  <si>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</si>
  <si>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</si>
  <si>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</si>
  <si>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</si>
  <si>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</si>
  <si>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</si>
  <si>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</si>
  <si>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</si>
  <si>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</si>
  <si>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</si>
  <si>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</si>
  <si>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</si>
  <si>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</si>
  <si>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</si>
  <si>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</si>
  <si>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</si>
  <si>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</si>
  <si>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</si>
  <si>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</si>
  <si>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</si>
  <si>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</si>
  <si>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</si>
  <si>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</si>
  <si>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</si>
  <si>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</si>
  <si>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</si>
  <si>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</si>
  <si>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</si>
  <si>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</si>
  <si>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</si>
  <si>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</si>
  <si>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</si>
  <si>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</si>
  <si>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</si>
  <si>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</si>
  <si>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</si>
  <si>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</si>
  <si>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</si>
  <si>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</si>
  <si>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</si>
  <si>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</si>
  <si>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</si>
  <si>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</si>
  <si>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</si>
  <si>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</si>
  <si>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</si>
  <si>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</si>
  <si>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</si>
  <si>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</si>
  <si>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</si>
  <si>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</si>
  <si>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</si>
  <si>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</si>
  <si>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</si>
  <si>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</si>
  <si>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</si>
  <si>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</si>
  <si>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</si>
  <si>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</si>
  <si>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</si>
  <si>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</si>
  <si>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</si>
  <si>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</si>
  <si>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</si>
  <si>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</si>
  <si>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</si>
  <si>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</si>
  <si>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</si>
  <si>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</si>
  <si>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</si>
  <si>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</si>
  <si>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</si>
  <si>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</si>
  <si>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</si>
  <si>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</si>
  <si>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</si>
  <si>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</si>
  <si>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</si>
  <si>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</si>
  <si>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</si>
  <si>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</si>
  <si>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</si>
  <si>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</si>
  <si>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</si>
  <si>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</si>
  <si>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</si>
  <si>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</si>
  <si>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</si>
  <si>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</si>
  <si>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</si>
  <si>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</si>
  <si>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</si>
  <si>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</si>
  <si>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</si>
  <si>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</si>
  <si>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</si>
  <si>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</si>
  <si>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</si>
  <si>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</si>
  <si>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</si>
  <si>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</si>
  <si>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</si>
  <si>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</si>
  <si>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</si>
  <si>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</si>
  <si>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</si>
  <si>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</si>
  <si>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</si>
  <si>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</si>
  <si>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</si>
  <si>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</si>
  <si>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</si>
  <si>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</si>
  <si>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</si>
  <si>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</si>
  <si>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</si>
  <si>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</si>
  <si>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</si>
  <si>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</si>
  <si>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</si>
  <si>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</si>
  <si>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</si>
  <si>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</si>
  <si>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</si>
  <si>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</si>
  <si>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</si>
  <si>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</si>
  <si>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</si>
  <si>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</si>
  <si>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</si>
  <si>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</si>
  <si>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</si>
  <si>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</si>
  <si>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</si>
  <si>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</si>
  <si>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</si>
  <si>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</si>
  <si>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</si>
  <si>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</si>
  <si>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</si>
  <si>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</si>
  <si>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</si>
  <si>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</si>
  <si>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</si>
  <si>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</si>
  <si>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</si>
  <si>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</si>
  <si>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</si>
  <si>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</si>
  <si>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</si>
  <si>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</si>
  <si>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</si>
  <si>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</si>
  <si>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</si>
  <si>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</si>
  <si>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</si>
  <si>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</si>
  <si>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</si>
  <si>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</si>
  <si>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</si>
  <si>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</si>
  <si>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</si>
  <si>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</si>
  <si>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</si>
  <si>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</si>
  <si>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</si>
  <si>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</si>
  <si>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</si>
  <si>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</si>
  <si>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</si>
  <si>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</si>
  <si>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</si>
  <si>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</si>
  <si>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</si>
  <si>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</si>
  <si>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</si>
  <si>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</si>
  <si>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</si>
  <si>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</si>
  <si>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</si>
  <si>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</si>
  <si>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</si>
  <si>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</si>
  <si>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</si>
  <si>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</si>
  <si>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</si>
  <si>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</si>
  <si>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</si>
  <si>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</si>
  <si>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</si>
  <si>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</si>
  <si>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</si>
  <si>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</si>
  <si>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</si>
  <si>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</si>
  <si>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</si>
  <si>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</si>
  <si>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</si>
  <si>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</si>
  <si>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</si>
  <si>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</si>
  <si>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</si>
  <si>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</si>
  <si>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</si>
  <si>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</si>
  <si>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</si>
  <si>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</si>
  <si>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</si>
  <si>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</si>
  <si>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</si>
  <si>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</si>
  <si>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</si>
  <si>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</si>
  <si>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</si>
  <si>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</si>
  <si>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</si>
  <si>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</si>
  <si>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</si>
  <si>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</si>
  <si>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</si>
  <si>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</si>
  <si>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</si>
  <si>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</si>
  <si>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</si>
  <si>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</si>
  <si>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</si>
  <si>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</si>
  <si>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</si>
  <si>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</si>
  <si>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</si>
  <si>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</si>
  <si>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</si>
  <si>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</si>
  <si>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</si>
  <si>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</si>
  <si>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</si>
  <si>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</si>
  <si>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</si>
  <si>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</si>
  <si>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</si>
  <si>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</si>
  <si>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</si>
  <si>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</si>
  <si>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</si>
  <si>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</si>
  <si>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</si>
  <si>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</si>
  <si>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</si>
  <si>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</si>
  <si>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</si>
  <si>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</si>
  <si>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</si>
  <si>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</si>
  <si>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</si>
  <si>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</si>
  <si>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</si>
  <si>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</si>
  <si>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</si>
  <si>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</si>
  <si>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</si>
  <si>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</si>
  <si>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</si>
  <si>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</si>
  <si>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</si>
  <si>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</si>
  <si>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</si>
  <si>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</si>
  <si>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</si>
  <si>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</si>
  <si>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</si>
  <si>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</si>
  <si>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</si>
  <si>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</si>
  <si>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</si>
  <si>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</si>
  <si>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</si>
  <si>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</si>
  <si>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</si>
  <si>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</si>
  <si>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</si>
  <si>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</si>
  <si>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</si>
  <si>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</si>
  <si>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</si>
  <si>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</si>
  <si>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</si>
  <si>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</si>
  <si>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</si>
  <si>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</si>
  <si>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</si>
  <si>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</si>
  <si>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</si>
  <si>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</si>
  <si>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</si>
  <si>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</si>
  <si>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</si>
  <si>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</si>
  <si>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</si>
  <si>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</si>
  <si>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</si>
  <si>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</si>
  <si>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</si>
  <si>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</si>
  <si>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</si>
  <si>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</si>
  <si>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</si>
  <si>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</si>
  <si>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</si>
  <si>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</si>
  <si>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</si>
  <si>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</si>
  <si>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</si>
  <si>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</si>
  <si>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</si>
  <si>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</si>
  <si>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</si>
  <si>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</si>
  <si>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</si>
  <si>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</si>
  <si>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</si>
  <si>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</si>
  <si>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</si>
  <si>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</si>
  <si>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</si>
  <si>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</si>
  <si>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</si>
  <si>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</si>
  <si>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</si>
  <si>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</si>
  <si>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</si>
  <si>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</si>
  <si>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</si>
  <si>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</si>
  <si>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</si>
  <si>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</si>
  <si>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</si>
  <si>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</si>
  <si>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</si>
  <si>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</si>
  <si>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</si>
  <si>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</si>
  <si>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</si>
  <si>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</si>
  <si>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</si>
  <si>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</si>
  <si>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</si>
  <si>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</si>
  <si>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</si>
  <si>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</si>
  <si>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</si>
  <si>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</si>
  <si>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</si>
  <si>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</si>
  <si>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</si>
  <si>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</si>
  <si>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</si>
  <si>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</si>
  <si>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</si>
  <si>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</si>
  <si>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</si>
  <si>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</si>
  <si>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</si>
  <si>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</si>
  <si>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</si>
  <si>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</si>
  <si>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</si>
  <si>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</si>
  <si>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</si>
  <si>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</si>
  <si>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</si>
  <si>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</si>
  <si>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</si>
  <si>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</si>
  <si>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</si>
  <si>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</si>
  <si>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</si>
  <si>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</si>
  <si>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</si>
  <si>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</si>
  <si>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</si>
  <si>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</si>
  <si>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</si>
  <si>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</si>
  <si>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</si>
  <si>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</si>
  <si>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</si>
  <si>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</si>
  <si>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</si>
  <si>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</si>
  <si>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</si>
  <si>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</si>
  <si>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</si>
  <si>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</si>
  <si>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</si>
  <si>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</si>
  <si>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</si>
  <si>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</si>
  <si>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</si>
  <si>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</si>
  <si>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</si>
  <si>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</si>
  <si>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</si>
  <si>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</si>
  <si>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</si>
  <si>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</si>
  <si>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</si>
  <si>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</si>
  <si>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</si>
  <si>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</si>
  <si>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</si>
  <si>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</si>
  <si>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</si>
  <si>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</si>
  <si>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</si>
  <si>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</si>
  <si>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</si>
  <si>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</si>
  <si>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</si>
  <si>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</si>
  <si>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</si>
  <si>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</si>
  <si>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</si>
  <si>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</si>
  <si>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</si>
  <si>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</si>
  <si>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</si>
  <si>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</si>
  <si>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</si>
  <si>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</si>
  <si>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</si>
  <si>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</si>
  <si>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</si>
  <si>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</si>
  <si>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</si>
  <si>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</si>
  <si>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</si>
  <si>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</si>
  <si>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</si>
  <si>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</si>
  <si>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</si>
  <si>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</si>
  <si>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</si>
  <si>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</si>
  <si>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</si>
  <si>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</si>
  <si>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</si>
  <si>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</si>
  <si>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</si>
  <si>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</si>
  <si>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</si>
  <si>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</si>
  <si>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</si>
  <si>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</si>
  <si>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</si>
  <si>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</si>
  <si>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</si>
  <si>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</si>
  <si>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</si>
  <si>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</si>
  <si>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</si>
  <si>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</si>
  <si>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</si>
  <si>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</si>
  <si>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</si>
  <si>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</si>
  <si>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</si>
  <si>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</si>
  <si>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</si>
  <si>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</si>
  <si>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</si>
  <si>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</si>
  <si>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</si>
  <si>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</si>
  <si>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</si>
  <si>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</si>
  <si>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</si>
  <si>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</si>
  <si>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</si>
  <si>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</si>
  <si>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</si>
  <si>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</si>
  <si>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</si>
  <si>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</si>
  <si>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</si>
  <si>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</si>
  <si>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</si>
  <si>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</si>
  <si>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</si>
  <si>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</si>
  <si>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</si>
  <si>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</si>
  <si>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</si>
  <si>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</si>
  <si>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</si>
  <si>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</si>
  <si>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</si>
  <si>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</si>
  <si>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</si>
  <si>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</si>
  <si>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</si>
  <si>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</si>
  <si>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</si>
  <si>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</si>
  <si>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</si>
  <si>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</si>
  <si>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</si>
  <si>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</si>
  <si>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</si>
  <si>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</si>
  <si>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</si>
  <si>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</si>
  <si>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</si>
  <si>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</si>
  <si>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</si>
  <si>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</si>
  <si>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</si>
  <si>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</si>
  <si>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</si>
  <si>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</si>
  <si>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</si>
  <si>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</si>
  <si>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</si>
  <si>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</si>
  <si>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</si>
  <si>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</si>
  <si>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</si>
  <si>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</si>
  <si>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</si>
  <si>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</si>
  <si>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</si>
  <si>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</si>
  <si>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</si>
  <si>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</si>
  <si>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</si>
  <si>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</si>
  <si>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</si>
  <si>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</si>
  <si>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</si>
  <si>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</si>
  <si>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</si>
  <si>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</si>
  <si>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</si>
  <si>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</si>
  <si>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</si>
  <si>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</si>
  <si>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</si>
  <si>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</si>
  <si>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</si>
  <si>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</si>
  <si>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</si>
  <si>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</si>
  <si>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</si>
  <si>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</si>
  <si>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</si>
  <si>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</si>
  <si>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</si>
  <si>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</si>
  <si>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</si>
  <si>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</si>
  <si>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</si>
  <si>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</si>
  <si>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</si>
  <si>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</si>
  <si>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</si>
  <si>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</si>
  <si>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</si>
  <si>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</si>
  <si>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</si>
  <si>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</si>
  <si>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</si>
  <si>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</si>
  <si>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</si>
  <si>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</si>
  <si>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</si>
  <si>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</si>
  <si>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</si>
  <si>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</si>
  <si>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</si>
  <si>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</si>
  <si>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</si>
  <si>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</si>
  <si>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</si>
  <si>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</si>
  <si>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</si>
  <si>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</si>
  <si>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</si>
  <si>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</si>
  <si>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</si>
  <si>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</si>
  <si>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</si>
  <si>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</si>
  <si>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</si>
  <si>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</si>
  <si>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</si>
  <si>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</si>
  <si>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</si>
  <si>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</si>
  <si>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</si>
  <si>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</si>
  <si>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</si>
  <si>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</si>
  <si>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</si>
  <si>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</si>
  <si>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</si>
  <si>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</si>
  <si>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</si>
  <si>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</si>
  <si>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</si>
  <si>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</si>
  <si>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</si>
  <si>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</si>
  <si>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</si>
  <si>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</si>
  <si>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</si>
  <si>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</si>
  <si>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</si>
  <si>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</si>
  <si>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</si>
  <si>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</si>
  <si>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</si>
  <si>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</si>
  <si>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</si>
  <si>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</si>
  <si>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</si>
  <si>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</si>
  <si>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</si>
  <si>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</si>
  <si>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</si>
  <si>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</si>
  <si>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</si>
  <si>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</si>
  <si>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</si>
  <si>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</si>
  <si>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</si>
  <si>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</si>
  <si>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</si>
  <si>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</si>
  <si>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</si>
  <si>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</si>
  <si>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</si>
  <si>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</si>
  <si>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</si>
  <si>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</si>
  <si>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</si>
  <si>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</si>
  <si>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</si>
  <si>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</si>
  <si>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</si>
  <si>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</si>
  <si>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</si>
  <si>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</si>
  <si>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</si>
  <si>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</si>
  <si>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</si>
  <si>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</si>
  <si>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</si>
  <si>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</si>
  <si>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</si>
  <si>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</si>
  <si>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</si>
  <si>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</si>
  <si>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</si>
  <si>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</si>
  <si>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</si>
  <si>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</si>
  <si>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</si>
  <si>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</si>
  <si>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</si>
  <si>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</si>
  <si>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</si>
  <si>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</si>
  <si>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</si>
  <si>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</si>
  <si>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</si>
  <si>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</si>
  <si>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</si>
  <si>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</si>
  <si>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</si>
  <si>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</si>
  <si>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</si>
  <si>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</si>
  <si>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</si>
  <si>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</si>
  <si>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</si>
  <si>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</si>
  <si>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</si>
  <si>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</si>
  <si>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</si>
  <si>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</si>
  <si>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</si>
  <si>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</si>
  <si>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</si>
  <si>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</si>
  <si>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</si>
  <si>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</si>
  <si>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</si>
  <si>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</si>
  <si>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</si>
  <si>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</si>
  <si>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</si>
  <si>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</si>
  <si>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</si>
  <si>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</si>
  <si>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</si>
  <si>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</si>
  <si>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</si>
  <si>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</si>
  <si>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</si>
  <si>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</si>
  <si>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</si>
  <si>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</si>
  <si>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</si>
  <si>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</si>
  <si>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</si>
  <si>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</si>
  <si>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</si>
  <si>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</si>
  <si>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</si>
  <si>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</si>
  <si>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</si>
  <si>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</si>
  <si>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</si>
  <si>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</si>
  <si>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</si>
  <si>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</si>
  <si>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</si>
  <si>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</si>
  <si>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</si>
  <si>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</si>
  <si>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</si>
  <si>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</si>
  <si>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</si>
  <si>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</si>
  <si>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</si>
  <si>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</si>
  <si>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</si>
  <si>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</si>
  <si>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</si>
  <si>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</si>
  <si>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</si>
  <si>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</si>
  <si>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</si>
  <si>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</si>
  <si>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</si>
  <si>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</si>
  <si>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</si>
  <si>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</si>
  <si>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</si>
  <si>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</si>
  <si>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</si>
  <si>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</si>
  <si>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</si>
  <si>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</si>
  <si>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</si>
  <si>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</si>
  <si>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</si>
  <si>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</si>
  <si>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</si>
  <si>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</si>
  <si>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</si>
  <si>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</si>
  <si>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</si>
  <si>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</si>
  <si>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</si>
  <si>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</si>
  <si>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</si>
  <si>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</si>
  <si>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</si>
  <si>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</si>
  <si>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</si>
  <si>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</si>
  <si>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</si>
  <si>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</si>
  <si>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</si>
  <si>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</si>
  <si>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</si>
  <si>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</si>
  <si>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</si>
  <si>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</si>
  <si>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</si>
  <si>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</si>
  <si>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</si>
  <si>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</si>
  <si>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</si>
  <si>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</si>
  <si>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</si>
  <si>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</si>
  <si>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</si>
  <si>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</si>
  <si>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</si>
  <si>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</si>
  <si>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</si>
  <si>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</si>
  <si>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</si>
  <si>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</si>
  <si>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</si>
  <si>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</si>
  <si>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</si>
  <si>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</si>
  <si>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</si>
  <si>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</si>
  <si>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</si>
  <si>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</si>
  <si>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</si>
  <si>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</si>
  <si>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</si>
  <si>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</si>
  <si>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</si>
  <si>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</si>
  <si>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</si>
  <si>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</si>
  <si>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</si>
  <si>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</si>
  <si>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</si>
  <si>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</si>
  <si>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</si>
  <si>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</si>
  <si>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</si>
  <si>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</si>
  <si>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</si>
  <si>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</si>
  <si>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</si>
  <si>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</si>
  <si>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</si>
  <si>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</si>
  <si>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</si>
  <si>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</si>
  <si>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</si>
  <si>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</si>
  <si>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</si>
  <si>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</si>
  <si>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</si>
  <si>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</si>
  <si>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</si>
  <si>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</si>
  <si>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</si>
  <si>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</si>
  <si>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</si>
  <si>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</si>
  <si>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</si>
  <si>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</si>
  <si>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</si>
  <si>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</si>
  <si>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</si>
  <si>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</si>
  <si>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</si>
  <si>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</si>
  <si>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</si>
  <si>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</si>
  <si>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</si>
  <si>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</si>
  <si>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</si>
  <si>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</si>
  <si>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</si>
  <si>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</si>
  <si>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</si>
  <si>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</si>
  <si>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</si>
  <si>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</si>
  <si>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</si>
  <si>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</si>
  <si>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</si>
  <si>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</si>
  <si>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</si>
  <si>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</si>
  <si>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</si>
  <si>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</si>
  <si>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</si>
  <si>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</si>
  <si>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</si>
  <si>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</si>
  <si>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</si>
  <si>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</si>
  <si>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</si>
  <si>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</si>
  <si>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</si>
  <si>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</si>
  <si>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</si>
  <si>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</si>
  <si>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</si>
  <si>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</si>
  <si>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</si>
  <si>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</si>
  <si>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</si>
  <si>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</si>
  <si>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</si>
  <si>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</si>
  <si>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</si>
  <si>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</si>
  <si>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</si>
  <si>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</si>
  <si>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</si>
  <si>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</si>
  <si>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</si>
  <si>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</si>
  <si>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</si>
  <si>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</si>
  <si>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</si>
  <si>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</si>
  <si>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</si>
  <si>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</si>
  <si>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</si>
  <si>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</si>
  <si>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</si>
  <si>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</si>
  <si>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</si>
  <si>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</si>
  <si>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</si>
  <si>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</si>
  <si>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</si>
  <si>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</si>
  <si>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</si>
  <si>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</si>
  <si>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</si>
  <si>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</si>
  <si>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</si>
  <si>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</si>
  <si>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</si>
  <si>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</si>
  <si>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</si>
  <si>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</si>
  <si>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</si>
  <si>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</si>
  <si>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</si>
  <si>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</si>
  <si>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</si>
  <si>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</si>
  <si>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</si>
  <si>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</si>
  <si>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</si>
  <si>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</si>
  <si>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</si>
  <si>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</si>
  <si>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</si>
  <si>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</si>
  <si>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</si>
  <si>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</si>
  <si>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</si>
  <si>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</si>
  <si>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</si>
  <si>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</si>
  <si>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</si>
  <si>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</si>
  <si>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</si>
  <si>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</si>
  <si>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</si>
  <si>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</si>
  <si>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</si>
  <si>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</si>
  <si>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</si>
  <si>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</si>
  <si>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</si>
  <si>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</si>
  <si>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</si>
  <si>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</si>
  <si>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</si>
  <si>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</si>
  <si>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</si>
  <si>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</si>
  <si>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</si>
  <si>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</si>
  <si>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</si>
  <si>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</si>
  <si>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</si>
  <si>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</si>
  <si>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</si>
  <si>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</si>
  <si>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</si>
  <si>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</si>
  <si>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</si>
  <si>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</si>
  <si>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</si>
  <si>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</si>
  <si>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</si>
  <si>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</si>
  <si>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</si>
  <si>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</si>
  <si>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</si>
  <si>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</si>
  <si>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</si>
  <si>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</si>
  <si>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</si>
  <si>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</si>
  <si>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</si>
  <si>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</si>
  <si>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</si>
  <si>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</si>
  <si>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</si>
  <si>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</si>
  <si>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</si>
  <si>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</si>
  <si>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</si>
  <si>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</si>
  <si>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</si>
  <si>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</si>
  <si>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</si>
  <si>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</si>
  <si>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</si>
  <si>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</si>
  <si>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</si>
  <si>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</si>
  <si>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</si>
  <si>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</si>
  <si>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</si>
  <si>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</si>
  <si>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</si>
  <si>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</si>
  <si>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</si>
  <si>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</si>
  <si>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</si>
  <si>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</si>
  <si>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</si>
  <si>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</si>
  <si>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</si>
  <si>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</si>
  <si>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</si>
  <si>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</si>
  <si>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</si>
  <si>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</si>
  <si>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</si>
  <si>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</si>
  <si>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</si>
  <si>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</si>
  <si>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</si>
  <si>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</si>
  <si>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</si>
  <si>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</si>
  <si>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</si>
  <si>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</si>
  <si>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</si>
  <si>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</si>
  <si>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</si>
  <si>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</si>
  <si>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</si>
  <si>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</si>
  <si>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</si>
  <si>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</si>
  <si>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</si>
  <si>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</si>
  <si>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</si>
  <si>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</si>
  <si>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</si>
  <si>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</si>
  <si>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</si>
  <si>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</si>
  <si>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</si>
  <si>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</si>
  <si>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</si>
  <si>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</si>
  <si>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</si>
  <si>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</si>
  <si>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</si>
  <si>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</si>
  <si>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</si>
  <si>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</si>
  <si>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</si>
  <si>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</si>
  <si>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</si>
  <si>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</si>
  <si>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</si>
  <si>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</si>
  <si>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</si>
  <si>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</si>
  <si>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</si>
  <si>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</si>
  <si>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</si>
  <si>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</si>
  <si>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</si>
  <si>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</si>
  <si>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</si>
  <si>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</si>
  <si>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</si>
  <si>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</si>
  <si>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</si>
  <si>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</si>
  <si>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</si>
  <si>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</si>
  <si>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</si>
  <si>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</si>
  <si>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</si>
  <si>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</si>
  <si>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</si>
  <si>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</si>
  <si>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</si>
  <si>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</si>
  <si>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</si>
  <si>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</si>
  <si>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</si>
  <si>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</si>
  <si>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</si>
  <si>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</si>
  <si>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</si>
  <si>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</si>
  <si>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</si>
  <si>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</si>
  <si>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</si>
  <si>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</si>
  <si>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</si>
  <si>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</si>
  <si>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</si>
  <si>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</si>
  <si>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</si>
  <si>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</si>
  <si>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</si>
  <si>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</si>
  <si>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</si>
  <si>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</si>
  <si>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</si>
  <si>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</si>
  <si>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</si>
  <si>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</si>
  <si>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</si>
  <si>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</si>
  <si>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</si>
  <si>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</si>
  <si>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</si>
  <si>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</si>
  <si>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</si>
  <si>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</si>
  <si>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</si>
  <si>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</si>
  <si>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</si>
  <si>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</si>
  <si>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</si>
  <si>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</si>
  <si>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</si>
  <si>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</si>
  <si>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</si>
  <si>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</si>
  <si>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</si>
  <si>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</si>
  <si>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</si>
  <si>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</si>
  <si>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</si>
  <si>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</si>
  <si>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</si>
  <si>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</si>
  <si>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</si>
  <si>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</si>
  <si>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</si>
  <si>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</si>
  <si>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</si>
  <si>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</si>
  <si>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</si>
  <si>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</si>
  <si>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</si>
  <si>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</si>
  <si>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</si>
  <si>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</si>
  <si>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</si>
  <si>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</si>
  <si>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</si>
  <si>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</si>
  <si>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</si>
  <si>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</si>
  <si>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</si>
  <si>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</si>
  <si>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</si>
  <si>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</si>
  <si>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</si>
  <si>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</si>
  <si>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</si>
  <si>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</si>
  <si>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</si>
  <si>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</si>
  <si>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</si>
  <si>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</si>
  <si>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</si>
  <si>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</si>
  <si>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</si>
  <si>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</si>
  <si>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</si>
  <si>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</si>
  <si>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</si>
  <si>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</si>
  <si>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</si>
  <si>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</si>
  <si>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</si>
  <si>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</si>
  <si>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</si>
  <si>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</si>
  <si>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</si>
  <si>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</si>
  <si>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</si>
  <si>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</si>
  <si>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</si>
  <si>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</si>
  <si>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</si>
  <si>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</si>
  <si>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</si>
  <si>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</si>
  <si>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</si>
  <si>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</si>
  <si>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</si>
  <si>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</si>
  <si>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</si>
  <si>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</si>
  <si>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</si>
  <si>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</si>
  <si>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</si>
  <si>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</si>
  <si>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</si>
  <si>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</si>
  <si>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</si>
  <si>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</si>
  <si>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</si>
  <si>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</si>
  <si>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</si>
  <si>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</si>
  <si>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</si>
  <si>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</si>
  <si>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</si>
  <si>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</si>
  <si>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</si>
  <si>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</si>
  <si>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</si>
  <si>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</si>
  <si>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</si>
  <si>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</si>
  <si>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</si>
  <si>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</si>
  <si>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</si>
  <si>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</si>
  <si>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</si>
  <si>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</si>
  <si>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</si>
  <si>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</si>
  <si>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</si>
  <si>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</si>
  <si>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</si>
  <si>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</si>
  <si>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</si>
  <si>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</si>
  <si>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</si>
  <si>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</si>
  <si>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</si>
  <si>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</si>
  <si>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</si>
  <si>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</si>
  <si>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</si>
  <si>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</si>
  <si>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</si>
  <si>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</si>
  <si>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</si>
  <si>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</si>
  <si>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</si>
  <si>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</si>
  <si>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</si>
  <si>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</si>
  <si>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</si>
  <si>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</si>
  <si>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</si>
  <si>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</si>
  <si>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</si>
  <si>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</si>
  <si>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</si>
  <si>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</si>
  <si>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</si>
  <si>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</si>
  <si>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</si>
  <si>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</si>
  <si>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</si>
  <si>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</si>
  <si>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</si>
  <si>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</si>
  <si>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</si>
  <si>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</si>
  <si>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</si>
  <si>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</si>
  <si>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</si>
  <si>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</si>
  <si>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</si>
  <si>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</si>
  <si>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</si>
  <si>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</si>
  <si>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</si>
  <si>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</si>
  <si>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</si>
  <si>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</si>
  <si>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</si>
  <si>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</si>
  <si>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</si>
  <si>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</si>
  <si>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</si>
  <si>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</si>
  <si>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</si>
  <si>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</si>
  <si>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</si>
  <si>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</si>
  <si>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</si>
  <si>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</si>
  <si>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</si>
  <si>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</si>
  <si>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</si>
  <si>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</si>
  <si>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</si>
  <si>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</si>
  <si>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</si>
  <si>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</si>
  <si>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</si>
  <si>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</si>
  <si>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</si>
  <si>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</si>
  <si>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</si>
  <si>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</si>
  <si>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</si>
  <si>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</si>
  <si>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</si>
  <si>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</si>
  <si>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</si>
  <si>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</si>
  <si>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</si>
  <si>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</si>
  <si>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</si>
  <si>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</si>
  <si>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</si>
  <si>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</si>
  <si>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</si>
  <si>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</si>
  <si>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</si>
  <si>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</si>
  <si>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</si>
  <si>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</si>
  <si>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</si>
  <si>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</si>
  <si>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</si>
  <si>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</si>
  <si>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</si>
  <si>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</si>
  <si>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</si>
  <si>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</si>
  <si>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</si>
  <si>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</si>
  <si>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</si>
  <si>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</si>
  <si>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</si>
  <si>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</si>
  <si>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</si>
  <si>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</si>
  <si>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</si>
  <si>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</si>
  <si>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</si>
  <si>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</si>
  <si>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</si>
  <si>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</si>
  <si>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</si>
  <si>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</si>
  <si>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</si>
  <si>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</si>
  <si>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</si>
  <si>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</si>
  <si>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</si>
  <si>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</si>
  <si>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</si>
  <si>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</si>
  <si>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</si>
  <si>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</si>
  <si>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</si>
  <si>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</si>
  <si>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</si>
  <si>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</si>
  <si>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</si>
  <si>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</si>
  <si>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</si>
  <si>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</si>
  <si>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</si>
  <si>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</si>
  <si>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</si>
  <si>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</si>
  <si>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</si>
  <si>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</si>
  <si>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</si>
  <si>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</si>
  <si>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</si>
  <si>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</si>
  <si>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</si>
  <si>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</si>
  <si>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</si>
  <si>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</si>
  <si>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</si>
  <si>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</si>
  <si>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</si>
  <si>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</si>
  <si>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</si>
  <si>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</si>
  <si>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</si>
  <si>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</si>
  <si>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</si>
  <si>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</si>
  <si>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</si>
  <si>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</si>
  <si>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</si>
  <si>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</si>
  <si>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</si>
  <si>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</si>
  <si>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</si>
  <si>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</si>
  <si>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</si>
  <si>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</si>
  <si>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</si>
  <si>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</si>
  <si>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</si>
  <si>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</si>
  <si>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</si>
  <si>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</si>
  <si>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</si>
  <si>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</si>
  <si>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</si>
  <si>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</si>
  <si>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</si>
  <si>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</si>
  <si>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</si>
  <si>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</si>
  <si>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</si>
  <si>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</si>
  <si>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</si>
  <si>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</si>
  <si>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</si>
  <si>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</si>
  <si>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</si>
  <si>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</si>
  <si>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</si>
  <si>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</si>
  <si>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</si>
  <si>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</si>
  <si>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</si>
  <si>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</si>
  <si>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</si>
  <si>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</si>
  <si>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</si>
  <si>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</si>
  <si>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</si>
  <si>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</si>
  <si>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</si>
  <si>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</si>
  <si>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</si>
  <si>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</si>
  <si>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</si>
  <si>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</si>
  <si>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</si>
  <si>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</si>
  <si>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</si>
  <si>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</si>
  <si>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</si>
  <si>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</si>
  <si>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</si>
  <si>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</si>
  <si>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</si>
  <si>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</si>
  <si>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</si>
  <si>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</si>
  <si>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</si>
  <si>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</si>
  <si>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</si>
  <si>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</si>
  <si>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</si>
  <si>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</si>
  <si>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</si>
  <si>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</si>
  <si>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</si>
  <si>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</si>
  <si>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</si>
  <si>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</si>
  <si>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</si>
  <si>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</si>
  <si>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</si>
  <si>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</si>
  <si>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</si>
  <si>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</si>
  <si>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</si>
  <si>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</si>
  <si>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</si>
  <si>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</si>
  <si>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</si>
  <si>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</si>
  <si>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</si>
  <si>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</si>
  <si>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</si>
  <si>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</si>
  <si>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</si>
  <si>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</si>
  <si>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</si>
  <si>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</si>
  <si>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</si>
  <si>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</si>
  <si>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</si>
  <si>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</si>
  <si>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</si>
  <si>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</si>
  <si>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</si>
  <si>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</si>
  <si>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</si>
  <si>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</si>
  <si>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</si>
  <si>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</si>
  <si>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</si>
  <si>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</si>
  <si>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</si>
  <si>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</si>
  <si>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</si>
  <si>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</si>
  <si>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</si>
  <si>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</si>
  <si>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</si>
  <si>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</si>
  <si>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</si>
  <si>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</si>
  <si>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</si>
  <si>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</si>
  <si>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</si>
  <si>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</si>
  <si>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</si>
  <si>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</si>
  <si>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</si>
  <si>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</si>
  <si>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</si>
  <si>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</si>
  <si>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</si>
  <si>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</si>
  <si>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</si>
  <si>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</si>
  <si>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</si>
  <si>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</si>
  <si>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</si>
  <si>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</si>
  <si>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</si>
  <si>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</si>
  <si>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</si>
  <si>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</si>
  <si>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</si>
  <si>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</si>
  <si>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</si>
  <si>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</si>
  <si>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</si>
  <si>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</si>
  <si>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</si>
  <si>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</si>
  <si>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</si>
  <si>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</si>
  <si>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</si>
  <si>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</si>
  <si>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</si>
  <si>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</si>
  <si>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</si>
  <si>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</si>
  <si>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</si>
  <si>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</si>
  <si>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</si>
  <si>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</si>
  <si>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</si>
  <si>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</si>
  <si>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</si>
  <si>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</si>
  <si>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</si>
  <si>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</si>
  <si>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</si>
  <si>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</si>
  <si>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</si>
  <si>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</si>
  <si>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</si>
  <si>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</si>
  <si>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</si>
  <si>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</si>
  <si>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</si>
  <si>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</si>
  <si>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</si>
  <si>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</si>
  <si>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</si>
  <si>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</si>
  <si>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</si>
  <si>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</si>
  <si>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</si>
  <si>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</si>
  <si>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</si>
  <si>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</si>
  <si>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</si>
  <si>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</si>
  <si>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</si>
  <si>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</si>
  <si>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</si>
  <si>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</si>
  <si>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</si>
  <si>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</si>
  <si>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</si>
  <si>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</si>
  <si>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</si>
  <si>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</si>
  <si>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</si>
  <si>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</si>
  <si>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</si>
  <si>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</si>
  <si>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</si>
  <si>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</si>
  <si>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</si>
  <si>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</si>
  <si>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</si>
  <si>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</si>
  <si>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</si>
  <si>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</si>
  <si>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</si>
  <si>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</si>
  <si>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</si>
  <si>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</si>
  <si>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</si>
  <si>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</si>
  <si>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</si>
  <si>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</si>
  <si>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</si>
  <si>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</si>
  <si>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</si>
  <si>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</si>
  <si>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</si>
  <si>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</si>
  <si>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</si>
  <si>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</si>
  <si>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</si>
  <si>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</si>
  <si>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</si>
  <si>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</si>
  <si>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</si>
  <si>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</si>
  <si>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</si>
  <si>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</si>
  <si>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</si>
  <si>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</si>
  <si>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</si>
  <si>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</si>
  <si>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</si>
  <si>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</si>
  <si>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</si>
  <si>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</si>
  <si>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</si>
  <si>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</si>
  <si>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</si>
  <si>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</si>
  <si>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</si>
  <si>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</si>
  <si>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</si>
  <si>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</si>
  <si>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</si>
  <si>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</si>
  <si>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</si>
  <si>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</si>
  <si>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</si>
  <si>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</si>
  <si>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</si>
  <si>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</si>
  <si>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</si>
  <si>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</si>
  <si>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</si>
  <si>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</si>
  <si>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</si>
  <si>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</si>
  <si>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</si>
  <si>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</si>
  <si>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</si>
  <si>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</si>
  <si>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</si>
  <si>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</si>
  <si>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</si>
  <si>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</si>
  <si>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</si>
  <si>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</si>
  <si>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</si>
  <si>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</si>
  <si>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</si>
  <si>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</si>
  <si>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</si>
  <si>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</si>
  <si>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</si>
  <si>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</si>
  <si>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</si>
  <si>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</si>
  <si>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</si>
  <si>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</si>
  <si>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</si>
  <si>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</si>
  <si>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</si>
  <si>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</si>
  <si>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</si>
  <si>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</si>
  <si>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</si>
  <si>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</si>
  <si>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</si>
  <si>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</si>
  <si>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</si>
  <si>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</si>
  <si>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</si>
  <si>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</si>
  <si>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</si>
  <si>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</si>
  <si>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</si>
  <si>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</si>
  <si>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</si>
  <si>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</si>
  <si>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</si>
  <si>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</si>
  <si>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</si>
  <si>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</si>
  <si>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</si>
  <si>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</si>
  <si>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</si>
  <si>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</si>
  <si>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</si>
  <si>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</si>
  <si>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</si>
  <si>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</si>
  <si>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</si>
  <si>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</si>
  <si>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</si>
  <si>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</si>
  <si>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</si>
  <si>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</si>
  <si>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</si>
  <si>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</si>
  <si>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</si>
  <si>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</si>
  <si>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</si>
  <si>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</si>
  <si>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</si>
  <si>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</si>
  <si>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</si>
  <si>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</si>
  <si>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</si>
  <si>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</si>
  <si>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</si>
  <si>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</si>
  <si>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</si>
  <si>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</si>
  <si>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</si>
  <si>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</si>
  <si>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</si>
  <si>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</si>
  <si>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</si>
  <si>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</si>
  <si>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</si>
  <si>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</si>
  <si>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</si>
  <si>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</si>
  <si>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</si>
  <si>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</si>
  <si>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</si>
  <si>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</si>
  <si>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</si>
  <si>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</si>
  <si>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</si>
  <si>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</si>
  <si>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</si>
  <si>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</si>
  <si>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</si>
  <si>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</si>
  <si>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</si>
  <si>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</si>
  <si>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</si>
  <si>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</si>
  <si>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</si>
  <si>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</si>
  <si>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</si>
  <si>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</si>
  <si>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</si>
  <si>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</si>
  <si>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</si>
  <si>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</si>
  <si>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</si>
  <si>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</si>
  <si>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</si>
  <si>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</si>
  <si>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</si>
  <si>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</si>
  <si>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</si>
  <si>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</si>
  <si>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</si>
  <si>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</si>
  <si>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</si>
  <si>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</si>
  <si>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</si>
  <si>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</si>
  <si>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</si>
  <si>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</si>
  <si>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</si>
  <si>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</si>
  <si>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</si>
  <si>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</si>
  <si>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</si>
  <si>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</si>
  <si>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</si>
  <si>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</si>
  <si>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</si>
  <si>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</si>
  <si>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</si>
  <si>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</si>
  <si>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</si>
  <si>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</si>
  <si>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</si>
  <si>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</si>
  <si>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</si>
  <si>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</si>
  <si>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</si>
  <si>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</si>
  <si>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</si>
  <si>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</si>
  <si>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</si>
  <si>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</si>
  <si>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</si>
  <si>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</si>
  <si>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</si>
  <si>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</si>
  <si>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</si>
  <si>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</si>
  <si>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</si>
  <si>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</si>
  <si>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</si>
  <si>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</si>
  <si>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</si>
  <si>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</si>
  <si>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</si>
  <si>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</si>
  <si>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</si>
  <si>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</si>
  <si>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</si>
  <si>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</si>
  <si>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</si>
  <si>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</si>
  <si>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</si>
  <si>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</si>
  <si>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</si>
  <si>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</si>
  <si>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</si>
  <si>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</si>
  <si>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</si>
  <si>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</si>
  <si>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</si>
  <si>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</si>
  <si>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</si>
  <si>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</si>
  <si>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</si>
  <si>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</si>
  <si>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</si>
  <si>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</si>
  <si>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</si>
  <si>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</si>
  <si>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</si>
  <si>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</si>
  <si>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</si>
  <si>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</si>
  <si>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</si>
  <si>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</si>
  <si>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</si>
  <si>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</si>
  <si>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</si>
  <si>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</si>
  <si>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</si>
  <si>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</si>
  <si>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</si>
  <si>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</si>
  <si>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</si>
  <si>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</si>
  <si>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</si>
  <si>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</si>
  <si>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</si>
  <si>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</si>
  <si>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</si>
  <si>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</si>
  <si>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</si>
  <si>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</si>
  <si>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</si>
  <si>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</si>
  <si>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</si>
  <si>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</si>
  <si>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</si>
  <si>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</si>
  <si>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</si>
  <si>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</si>
  <si>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</si>
  <si>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</si>
  <si>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</si>
  <si>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</si>
  <si>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</si>
  <si>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</si>
  <si>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</si>
  <si>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</si>
  <si>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</si>
  <si>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</si>
  <si>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</si>
  <si>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</si>
  <si>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</si>
  <si>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</si>
  <si>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</si>
  <si>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</si>
  <si>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</si>
  <si>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</si>
  <si>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</si>
  <si>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</si>
  <si>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</si>
  <si>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</si>
  <si>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</si>
  <si>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</si>
  <si>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</si>
  <si>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</si>
  <si>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</si>
  <si>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</si>
  <si>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</si>
  <si>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</si>
  <si>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</si>
  <si>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</si>
  <si>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</si>
  <si>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</si>
  <si>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</si>
  <si>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</si>
  <si>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</si>
  <si>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</si>
  <si>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</si>
  <si>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</si>
  <si>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</si>
  <si>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</si>
  <si>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</si>
  <si>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</si>
  <si>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</si>
  <si>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</si>
  <si>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</si>
  <si>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</si>
  <si>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</si>
  <si>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</si>
  <si>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</si>
  <si>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</si>
  <si>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</si>
  <si>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</si>
  <si>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</si>
  <si>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</si>
  <si>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</si>
  <si>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</si>
  <si>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</si>
  <si>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</si>
  <si>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</si>
  <si>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</si>
  <si>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</si>
  <si>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</si>
  <si>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</si>
  <si>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</si>
  <si>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</si>
  <si>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</si>
  <si>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</si>
  <si>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</si>
  <si>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</si>
  <si>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</si>
  <si>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</si>
  <si>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</si>
  <si>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</si>
  <si>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</si>
  <si>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</si>
  <si>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</si>
  <si>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</si>
  <si>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</si>
  <si>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</si>
  <si>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</si>
  <si>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</si>
  <si>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</si>
  <si>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</si>
  <si>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</si>
  <si>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</si>
  <si>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</si>
  <si>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</si>
  <si>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</si>
  <si>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</si>
  <si>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</si>
  <si>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</si>
  <si>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</si>
  <si>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</si>
  <si>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</si>
  <si>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</si>
  <si>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</si>
  <si>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</si>
  <si>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</si>
  <si>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</si>
  <si>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</si>
  <si>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</si>
  <si>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</si>
  <si>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</si>
  <si>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</si>
  <si>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</si>
  <si>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</si>
  <si>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</si>
  <si>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</si>
  <si>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</si>
  <si>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</si>
  <si>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</si>
  <si>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</si>
  <si>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</si>
  <si>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</si>
  <si>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</si>
  <si>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</si>
  <si>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</si>
  <si>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</si>
  <si>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</si>
  <si>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</si>
  <si>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</si>
  <si>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</si>
  <si>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</si>
  <si>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</si>
  <si>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</si>
  <si>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</si>
  <si>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</si>
  <si>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</si>
  <si>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</si>
  <si>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</si>
  <si>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</si>
  <si>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</si>
  <si>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</si>
  <si>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</si>
  <si>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</si>
  <si>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</si>
  <si>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</si>
  <si>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</si>
  <si>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</si>
  <si>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</si>
  <si>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</si>
  <si>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</si>
  <si>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</si>
  <si>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</si>
  <si>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</si>
  <si>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</si>
  <si>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</si>
  <si>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</si>
  <si>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</si>
  <si>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</si>
  <si>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</si>
  <si>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</si>
  <si>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</si>
  <si>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</si>
  <si>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</si>
  <si>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</si>
  <si>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</si>
  <si>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</si>
  <si>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</si>
  <si>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</si>
  <si>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</si>
  <si>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</si>
  <si>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</si>
  <si>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</si>
  <si>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</si>
  <si>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</si>
  <si>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</si>
  <si>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</si>
  <si>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</si>
  <si>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</si>
  <si>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</si>
  <si>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</si>
  <si>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</si>
  <si>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</si>
  <si>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</si>
  <si>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</si>
  <si>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</si>
  <si>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</si>
  <si>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</si>
  <si>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</si>
  <si>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</si>
  <si>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</si>
  <si>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</si>
  <si>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</si>
  <si>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</si>
  <si>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</si>
  <si>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</si>
  <si>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</si>
  <si>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</si>
  <si>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</si>
  <si>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</si>
  <si>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</si>
  <si>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</si>
  <si>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</si>
  <si>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</si>
  <si>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</si>
  <si>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</si>
  <si>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</si>
  <si>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</si>
  <si>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</si>
  <si>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</si>
  <si>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</si>
  <si>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</si>
  <si>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</si>
  <si>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</si>
  <si>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</si>
  <si>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</si>
  <si>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</si>
  <si>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</si>
  <si>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</si>
  <si>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</si>
  <si>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</si>
  <si>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</si>
  <si>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</si>
  <si>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</si>
  <si>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</si>
  <si>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</si>
  <si>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</si>
  <si>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</si>
  <si>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</si>
  <si>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</si>
  <si>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</si>
  <si>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</si>
  <si>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</si>
  <si>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</si>
  <si>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</si>
  <si>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</si>
  <si>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</si>
  <si>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</si>
  <si>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</si>
  <si>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</si>
  <si>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</si>
  <si>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</si>
  <si>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</si>
  <si>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</si>
  <si>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</si>
  <si>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</si>
  <si>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</si>
  <si>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</si>
  <si>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</si>
  <si>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</si>
  <si>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</si>
  <si>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</si>
  <si>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</si>
  <si>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</si>
  <si>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</si>
  <si>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</si>
  <si>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</si>
  <si>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</si>
  <si>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</si>
  <si>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</si>
  <si>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</si>
  <si>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</si>
  <si>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</si>
  <si>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</si>
  <si>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</si>
  <si>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</si>
  <si>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</si>
  <si>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</si>
  <si>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</si>
  <si>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</si>
  <si>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</si>
  <si>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</si>
  <si>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</si>
  <si>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</si>
  <si>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</si>
  <si>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</si>
  <si>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</si>
  <si>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</si>
  <si>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</si>
  <si>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</si>
  <si>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</si>
  <si>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</si>
  <si>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</si>
  <si>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</si>
  <si>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</si>
  <si>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</si>
  <si>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</si>
  <si>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</si>
  <si>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</si>
  <si>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</si>
  <si>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</si>
  <si>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</si>
  <si>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</si>
  <si>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</si>
  <si>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</si>
  <si>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</si>
  <si>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</si>
  <si>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</si>
  <si>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</si>
  <si>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</si>
  <si>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</si>
  <si>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</si>
  <si>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</si>
  <si>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</si>
  <si>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</si>
  <si>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</si>
  <si>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</si>
  <si>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</si>
  <si>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</si>
  <si>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</si>
  <si>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</si>
  <si>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</si>
  <si>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</si>
  <si>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</si>
  <si>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</si>
  <si>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</si>
  <si>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</si>
  <si>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</si>
  <si>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</si>
  <si>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</si>
  <si>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</si>
  <si>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</si>
  <si>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</si>
  <si>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</si>
  <si>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</si>
  <si>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</si>
  <si>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</si>
  <si>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</si>
  <si>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</si>
  <si>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</si>
  <si>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</si>
  <si>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</si>
  <si>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</si>
  <si>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</si>
  <si>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</si>
  <si>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</si>
  <si>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</si>
  <si>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</si>
  <si>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</si>
  <si>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</si>
  <si>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</si>
  <si>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</si>
  <si>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</si>
  <si>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</si>
  <si>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</si>
  <si>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</si>
  <si>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</si>
  <si>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</si>
  <si>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</si>
  <si>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</si>
  <si>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</si>
  <si>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</si>
  <si>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</si>
  <si>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</si>
  <si>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</si>
  <si>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</si>
  <si>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</si>
  <si>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</si>
  <si>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</si>
  <si>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</si>
  <si>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</si>
  <si>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</si>
  <si>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</si>
  <si>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</si>
  <si>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</si>
  <si>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</si>
  <si>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</si>
  <si>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</si>
  <si>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</si>
  <si>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</si>
  <si>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</si>
  <si>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</si>
  <si>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</si>
  <si>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</si>
  <si>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</si>
  <si>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</si>
  <si>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</si>
  <si>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</si>
  <si>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</si>
  <si>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</si>
  <si>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</si>
  <si>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</si>
  <si>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</si>
  <si>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</si>
  <si>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</si>
  <si>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</si>
  <si>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</si>
  <si>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</si>
  <si>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</si>
  <si>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</si>
  <si>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</si>
  <si>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</si>
  <si>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</si>
  <si>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</si>
  <si>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</si>
  <si>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</si>
  <si>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</si>
  <si>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</si>
  <si>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</si>
  <si>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</si>
  <si>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</si>
  <si>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</si>
  <si>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</si>
  <si>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</si>
  <si>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</si>
  <si>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</si>
  <si>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</si>
  <si>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</si>
  <si>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</si>
  <si>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</si>
  <si>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</si>
  <si>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</si>
  <si>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</si>
  <si>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</si>
  <si>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</si>
  <si>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</si>
  <si>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</si>
  <si>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</si>
  <si>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</si>
  <si>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</si>
  <si>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</si>
  <si>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</si>
  <si>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</si>
  <si>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</si>
  <si>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</si>
  <si>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</si>
  <si>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</si>
  <si>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</si>
  <si>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</si>
  <si>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</si>
  <si>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</si>
  <si>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</si>
  <si>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</si>
  <si>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</si>
  <si>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</si>
  <si>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</si>
  <si>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</si>
  <si>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</si>
  <si>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</si>
  <si>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</si>
  <si>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</si>
  <si>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</si>
  <si>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</si>
  <si>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</si>
  <si>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</si>
  <si>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</si>
  <si>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</si>
  <si>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</si>
  <si>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</si>
  <si>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</si>
  <si>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</si>
  <si>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</si>
  <si>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</si>
  <si>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</si>
  <si>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</si>
  <si>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</si>
  <si>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</si>
  <si>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</si>
  <si>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</si>
  <si>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</si>
  <si>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</si>
  <si>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</si>
  <si>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</si>
  <si>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</si>
  <si>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</si>
  <si>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</si>
  <si>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</si>
  <si>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</si>
  <si>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</si>
  <si>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</si>
  <si>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</si>
  <si>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</si>
  <si>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</si>
  <si>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</si>
  <si>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</si>
  <si>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</si>
  <si>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</si>
  <si>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</si>
  <si>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</si>
  <si>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</si>
  <si>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</si>
  <si>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</si>
  <si>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</si>
  <si>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</si>
  <si>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</si>
  <si>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</si>
  <si>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</si>
  <si>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</si>
  <si>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</si>
  <si>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</si>
  <si>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</si>
  <si>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</si>
  <si>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</si>
  <si>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</si>
  <si>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</si>
  <si>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</si>
  <si>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</si>
  <si>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</si>
  <si>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</si>
  <si>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</si>
  <si>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</si>
  <si>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</si>
  <si>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</si>
  <si>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</si>
  <si>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</si>
  <si>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</si>
  <si>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</si>
  <si>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</si>
  <si>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</si>
  <si>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</si>
  <si>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</si>
  <si>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</si>
  <si>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</si>
  <si>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</si>
  <si>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</si>
  <si>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</si>
  <si>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</si>
  <si>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</si>
  <si>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</si>
  <si>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</si>
  <si>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</si>
  <si>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</si>
  <si>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</si>
  <si>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</si>
  <si>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</si>
  <si>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</si>
  <si>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</si>
  <si>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</si>
  <si>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</si>
  <si>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</si>
  <si>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</si>
  <si>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</si>
  <si>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</si>
  <si>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</si>
  <si>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</si>
  <si>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</si>
  <si>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</si>
  <si>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</si>
  <si>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</si>
  <si>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</si>
  <si>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</si>
  <si>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</si>
  <si>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</si>
  <si>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</si>
  <si>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</si>
  <si>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</si>
  <si>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</si>
  <si>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</si>
  <si>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</si>
  <si>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</si>
  <si>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</si>
  <si>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</si>
  <si>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</si>
  <si>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</si>
  <si>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</si>
  <si>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</si>
  <si>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</si>
  <si>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</si>
  <si>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</si>
  <si>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</si>
  <si>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</si>
  <si>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</si>
  <si>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</si>
  <si>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</si>
  <si>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</si>
  <si>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</si>
  <si>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</si>
  <si>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</si>
  <si>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</si>
  <si>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</si>
  <si>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</si>
  <si>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</si>
  <si>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</si>
  <si>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</si>
  <si>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</si>
  <si>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</si>
  <si>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</si>
  <si>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</si>
  <si>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</si>
  <si>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</si>
  <si>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</si>
  <si>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</si>
  <si>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</si>
  <si>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</si>
  <si>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</si>
  <si>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</si>
  <si>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</si>
  <si>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</si>
  <si>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</si>
  <si>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</si>
  <si>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</si>
  <si>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</si>
  <si>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</si>
  <si>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</si>
  <si>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</si>
  <si>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</si>
  <si>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</si>
  <si>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</si>
  <si>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</si>
  <si>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</si>
  <si>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</si>
  <si>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</si>
  <si>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</si>
  <si>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</si>
  <si>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</si>
  <si>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</si>
  <si>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</si>
  <si>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</si>
  <si>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</si>
  <si>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</si>
  <si>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</si>
  <si>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</si>
  <si>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</si>
  <si>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</si>
  <si>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</si>
  <si>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</si>
  <si>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</si>
  <si>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</si>
  <si>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</si>
  <si>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</si>
  <si>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</si>
  <si>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</si>
  <si>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</si>
  <si>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</si>
  <si>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</si>
  <si>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</si>
  <si>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</si>
  <si>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</si>
  <si>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</si>
  <si>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</si>
  <si>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</si>
  <si>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</si>
  <si>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</si>
  <si>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</si>
  <si>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</si>
  <si>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</si>
  <si>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</si>
  <si>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</si>
  <si>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</si>
  <si>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</si>
  <si>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</si>
  <si>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</si>
  <si>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</si>
  <si>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</si>
  <si>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</si>
  <si>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</si>
  <si>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</si>
  <si>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</si>
  <si>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</si>
  <si>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</si>
  <si>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</si>
  <si>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</si>
  <si>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</si>
  <si>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</si>
  <si>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</si>
  <si>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</si>
  <si>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</si>
  <si>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</si>
  <si>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</si>
  <si>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</si>
  <si>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</si>
  <si>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</si>
  <si>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</si>
  <si>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</si>
  <si>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</si>
  <si>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</si>
  <si>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</si>
  <si>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</si>
  <si>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</si>
  <si>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</si>
  <si>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</si>
  <si>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</si>
  <si>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</si>
  <si>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</si>
  <si>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</si>
  <si>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</si>
  <si>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</si>
  <si>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</si>
  <si>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</si>
  <si>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</si>
  <si>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</si>
  <si>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</si>
  <si>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</si>
  <si>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</si>
  <si>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</si>
  <si>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</si>
  <si>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</si>
  <si>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</si>
  <si>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</si>
  <si>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</si>
  <si>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</si>
  <si>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</si>
  <si>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</si>
  <si>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</si>
  <si>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</si>
  <si>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</si>
  <si>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</si>
  <si>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</si>
  <si>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</si>
  <si>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</si>
  <si>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</si>
  <si>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</si>
  <si>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</si>
  <si>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</si>
  <si>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</si>
  <si>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</si>
  <si>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</si>
  <si>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</si>
  <si>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</si>
  <si>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</si>
  <si>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</si>
  <si>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</si>
  <si>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</si>
  <si>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</si>
  <si>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</si>
  <si>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</si>
  <si>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</si>
  <si>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</si>
  <si>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</si>
  <si>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</si>
  <si>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</si>
  <si>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</si>
  <si>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</si>
  <si>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</si>
  <si>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</si>
  <si>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</si>
  <si>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</si>
  <si>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</si>
  <si>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</si>
  <si>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</si>
  <si>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</si>
  <si>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</si>
  <si>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</si>
  <si>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</si>
  <si>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</si>
  <si>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</si>
  <si>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</si>
  <si>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</si>
  <si>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</si>
  <si>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</si>
  <si>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</si>
  <si>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</si>
  <si>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</si>
  <si>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</si>
  <si>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</si>
  <si>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</si>
  <si>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</si>
  <si>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</si>
  <si>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</si>
  <si>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</si>
  <si>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</si>
  <si>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</si>
  <si>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</si>
  <si>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</si>
  <si>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</si>
  <si>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</si>
  <si>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</si>
  <si>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</si>
  <si>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</si>
  <si>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</si>
  <si>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</si>
  <si>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</si>
  <si>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</si>
  <si>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</si>
  <si>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</si>
  <si>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</si>
  <si>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</si>
  <si>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</si>
  <si>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</si>
  <si>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</si>
  <si>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</si>
  <si>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</si>
  <si>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</si>
  <si>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</si>
  <si>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</si>
  <si>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</si>
  <si>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</si>
  <si>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</si>
  <si>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</si>
  <si>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</si>
  <si>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</si>
  <si>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</si>
  <si>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</si>
  <si>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</si>
  <si>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</si>
  <si>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</si>
  <si>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</si>
  <si>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</si>
  <si>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</si>
  <si>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</si>
  <si>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</si>
  <si>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</si>
  <si>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</si>
  <si>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</si>
  <si>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</si>
  <si>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</si>
  <si>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</si>
  <si>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</si>
  <si>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</si>
  <si>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</si>
  <si>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</si>
  <si>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</si>
  <si>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</si>
  <si>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</si>
  <si>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</si>
  <si>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</si>
  <si>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</si>
  <si>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</si>
  <si>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</si>
  <si>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</si>
  <si>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</si>
  <si>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</si>
  <si>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</si>
  <si>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</si>
  <si>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</si>
  <si>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</si>
  <si>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</si>
  <si>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</si>
  <si>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</si>
  <si>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</si>
  <si>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</si>
  <si>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</si>
  <si>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</si>
  <si>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</si>
  <si>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</si>
  <si>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</si>
  <si>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</si>
  <si>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</si>
  <si>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</si>
  <si>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</si>
  <si>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</si>
  <si>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</si>
  <si>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</si>
  <si>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</si>
  <si>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</si>
  <si>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</si>
  <si>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</si>
  <si>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</si>
  <si>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</si>
  <si>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</si>
  <si>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</si>
  <si>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</si>
  <si>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</si>
  <si>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</si>
  <si>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</si>
  <si>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</si>
  <si>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</si>
  <si>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</si>
  <si>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</si>
  <si>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</si>
  <si>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</si>
  <si>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</si>
  <si>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</si>
  <si>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</si>
  <si>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</si>
  <si>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</si>
  <si>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</si>
  <si>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</si>
  <si>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</si>
  <si>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</si>
  <si>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</si>
  <si>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</si>
  <si>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</si>
  <si>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</si>
  <si>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</si>
  <si>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</si>
  <si>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</si>
  <si>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</si>
  <si>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</si>
  <si>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</si>
  <si>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</si>
  <si>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</si>
  <si>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</si>
  <si>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</si>
  <si>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</si>
  <si>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</si>
  <si>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</si>
  <si>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</si>
  <si>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</si>
  <si>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</si>
  <si>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</si>
  <si>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</si>
  <si>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</si>
  <si>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</si>
  <si>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</si>
  <si>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</si>
  <si>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</si>
  <si>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</si>
  <si>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</si>
  <si>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</si>
  <si>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</si>
  <si>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</si>
  <si>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</si>
  <si>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</si>
  <si>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</si>
  <si>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</si>
  <si>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</si>
  <si>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</si>
  <si>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</si>
  <si>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</si>
  <si>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</si>
  <si>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</si>
  <si>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</si>
  <si>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</si>
  <si>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</si>
  <si>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</si>
  <si>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</si>
  <si>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</si>
  <si>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</si>
  <si>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</si>
  <si>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</si>
  <si>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</si>
  <si>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</si>
  <si>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</si>
  <si>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</si>
  <si>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</si>
  <si>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</si>
  <si>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</si>
  <si>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</si>
  <si>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</si>
  <si>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</si>
  <si>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</si>
  <si>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</si>
  <si>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</si>
  <si>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</si>
  <si>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</si>
  <si>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</si>
  <si>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</si>
  <si>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</si>
  <si>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</si>
  <si>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</si>
  <si>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</si>
  <si>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</si>
  <si>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</si>
  <si>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</si>
  <si>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</si>
  <si>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</si>
  <si>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</si>
  <si>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</si>
  <si>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</si>
  <si>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</si>
  <si>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</si>
  <si>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</si>
  <si>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</si>
  <si>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</si>
  <si>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</si>
  <si>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</si>
  <si>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</si>
  <si>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</si>
  <si>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</si>
  <si>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</si>
  <si>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</si>
  <si>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</si>
  <si>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</si>
  <si>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</si>
  <si>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</si>
  <si>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</si>
  <si>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</si>
  <si>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</si>
  <si>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</si>
  <si>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</si>
  <si>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</si>
  <si>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</si>
  <si>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</si>
  <si>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</si>
  <si>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</si>
  <si>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</si>
  <si>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</si>
  <si>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</si>
  <si>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</si>
  <si>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</si>
  <si>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</si>
  <si>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</si>
  <si>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</si>
  <si>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</si>
  <si>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</si>
  <si>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</si>
  <si>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</si>
  <si>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</si>
  <si>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</si>
  <si>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</si>
  <si>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</si>
  <si>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</si>
  <si>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</si>
  <si>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</si>
  <si>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</si>
  <si>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</si>
  <si>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</si>
  <si>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</si>
  <si>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</si>
  <si>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</si>
  <si>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</si>
  <si>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</si>
  <si>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</si>
  <si>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</si>
  <si>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</si>
  <si>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</si>
  <si>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</si>
  <si>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</si>
  <si>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</si>
  <si>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</si>
  <si>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</si>
  <si>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</si>
  <si>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</si>
  <si>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</si>
  <si>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</si>
  <si>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</si>
  <si>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</si>
  <si>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</si>
  <si>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</si>
  <si>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</si>
  <si>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</si>
  <si>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</si>
  <si>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</si>
  <si>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</si>
  <si>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</si>
  <si>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</si>
  <si>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</si>
  <si>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</si>
  <si>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</si>
  <si>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</si>
  <si>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</si>
  <si>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</si>
  <si>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</si>
  <si>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</si>
  <si>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</si>
  <si>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</si>
  <si>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</si>
  <si>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</si>
  <si>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</si>
  <si>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</si>
  <si>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</si>
  <si>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</si>
  <si>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</si>
  <si>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</si>
  <si>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</si>
  <si>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</si>
  <si>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</si>
  <si>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</si>
  <si>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</si>
  <si>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</si>
  <si>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</si>
  <si>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</si>
  <si>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</si>
  <si>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</si>
  <si>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</si>
  <si>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</si>
  <si>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</si>
  <si>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</si>
  <si>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</si>
  <si>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</si>
  <si>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</si>
  <si>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</si>
  <si>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</si>
  <si>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</si>
  <si>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</si>
  <si>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</si>
  <si>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</si>
  <si>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</si>
  <si>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</si>
  <si>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</si>
  <si>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</si>
  <si>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</si>
  <si>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</si>
  <si>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</si>
  <si>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</si>
  <si>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</si>
  <si>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</si>
  <si>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</si>
  <si>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</si>
  <si>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</si>
  <si>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</si>
  <si>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</si>
  <si>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</si>
  <si>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</si>
  <si>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</si>
  <si>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</si>
  <si>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</si>
  <si>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</si>
  <si>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</si>
  <si>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</si>
  <si>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</si>
  <si>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</si>
  <si>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</si>
  <si>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</si>
  <si>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</si>
  <si>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</si>
  <si>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</si>
  <si>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</si>
  <si>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</si>
  <si>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</si>
  <si>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</si>
  <si>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</si>
  <si>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</si>
  <si>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</si>
  <si>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</si>
  <si>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</si>
  <si>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</si>
  <si>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</si>
  <si>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</si>
  <si>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</si>
  <si>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</si>
  <si>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</si>
  <si>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</si>
  <si>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</si>
  <si>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</si>
  <si>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</si>
  <si>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</si>
  <si>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</si>
  <si>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</si>
  <si>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</si>
  <si>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</si>
  <si>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</si>
  <si>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</si>
  <si>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</si>
  <si>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</si>
  <si>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</si>
  <si>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</si>
  <si>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</si>
  <si>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</si>
  <si>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</si>
  <si>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</si>
  <si>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</si>
  <si>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</si>
  <si>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</si>
  <si>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</si>
  <si>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</si>
  <si>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</si>
  <si>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</si>
  <si>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</si>
  <si>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</si>
  <si>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</si>
  <si>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</si>
  <si>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</si>
  <si>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</si>
  <si>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</si>
  <si>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</si>
  <si>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</si>
  <si>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</si>
  <si>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</si>
  <si>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</si>
  <si>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</si>
  <si>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</si>
  <si>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</si>
  <si>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</si>
  <si>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</si>
  <si>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</si>
  <si>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</si>
  <si>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</si>
  <si>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</si>
  <si>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</si>
  <si>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</si>
  <si>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</si>
  <si>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</si>
  <si>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</si>
  <si>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</si>
  <si>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</si>
  <si>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</si>
  <si>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</si>
  <si>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</si>
  <si>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</si>
  <si>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</si>
  <si>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</si>
  <si>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</si>
  <si>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</si>
  <si>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</si>
  <si>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</si>
  <si>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</si>
  <si>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</si>
  <si>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</si>
  <si>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</si>
  <si>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</si>
  <si>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</si>
  <si>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</si>
  <si>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</si>
  <si>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</si>
  <si>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</si>
  <si>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</si>
  <si>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</si>
  <si>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</si>
  <si>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</si>
  <si>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</si>
  <si>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</si>
  <si>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</si>
  <si>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</si>
  <si>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</si>
  <si>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</si>
  <si>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</si>
  <si>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</si>
  <si>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</si>
  <si>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</si>
  <si>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</si>
  <si>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</si>
  <si>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</si>
  <si>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</si>
  <si>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</si>
  <si>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</si>
  <si>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</si>
  <si>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</si>
  <si>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</si>
  <si>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</si>
  <si>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</si>
  <si>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</si>
  <si>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</si>
  <si>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</si>
  <si>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</si>
  <si>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</si>
  <si>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</si>
  <si>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</si>
  <si>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</si>
  <si>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</si>
  <si>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</si>
  <si>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</si>
  <si>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</si>
  <si>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</si>
  <si>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</si>
  <si>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</si>
  <si>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</si>
  <si>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</si>
  <si>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</si>
  <si>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</si>
  <si>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</si>
  <si>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</si>
  <si>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</si>
  <si>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</si>
  <si>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</si>
  <si>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</si>
  <si>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</si>
  <si>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</si>
  <si>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</si>
  <si>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</si>
  <si>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</si>
  <si>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</si>
  <si>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</si>
  <si>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</si>
  <si>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</si>
  <si>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</si>
  <si>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</si>
  <si>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</si>
  <si>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</si>
  <si>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</si>
  <si>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</si>
  <si>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</si>
  <si>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</si>
  <si>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</si>
  <si>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</si>
  <si>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</si>
  <si>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</si>
  <si>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</si>
  <si>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</si>
  <si>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</si>
  <si>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</si>
  <si>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</si>
  <si>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</si>
  <si>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</si>
  <si>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</si>
  <si>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</si>
  <si>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</si>
  <si>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</si>
  <si>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</si>
  <si>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</si>
  <si>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</si>
  <si>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</si>
  <si>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</si>
  <si>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</si>
  <si>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</si>
  <si>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</si>
  <si>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</si>
  <si>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</si>
  <si>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</si>
  <si>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</si>
  <si>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</si>
  <si>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</si>
  <si>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</si>
  <si>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</si>
  <si>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</si>
  <si>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</si>
  <si>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</si>
  <si>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</si>
  <si>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</si>
  <si>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</si>
  <si>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</si>
  <si>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</si>
  <si>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</si>
  <si>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</si>
  <si>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</si>
  <si>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</si>
  <si>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</si>
  <si>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</si>
  <si>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</si>
  <si>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</si>
  <si>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</si>
  <si>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</si>
  <si>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</si>
  <si>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</si>
  <si>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</si>
  <si>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</si>
  <si>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</si>
  <si>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</si>
  <si>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</si>
  <si>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</si>
  <si>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</si>
  <si>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</si>
  <si>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</si>
  <si>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</si>
  <si>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</si>
  <si>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</si>
  <si>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</si>
  <si>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</si>
  <si>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</si>
  <si>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</si>
  <si>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</si>
  <si>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</si>
  <si>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</si>
  <si>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</si>
  <si>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</si>
  <si>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</si>
  <si>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</si>
  <si>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</si>
  <si>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</si>
  <si>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</si>
  <si>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</si>
  <si>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</si>
  <si>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</si>
  <si>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</si>
  <si>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</si>
  <si>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</si>
  <si>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</si>
  <si>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</si>
  <si>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</si>
  <si>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</si>
  <si>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</si>
  <si>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</si>
  <si>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</si>
  <si>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</si>
  <si>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</si>
  <si>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</si>
  <si>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</si>
  <si>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</si>
  <si>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</si>
  <si>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</si>
  <si>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</si>
  <si>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</si>
  <si>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</si>
  <si>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</si>
  <si>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</si>
  <si>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</si>
  <si>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</si>
  <si>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</si>
  <si>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</si>
  <si>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</si>
  <si>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</si>
  <si>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</si>
  <si>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</si>
  <si>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</si>
  <si>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</si>
  <si>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</si>
  <si>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</si>
  <si>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</si>
  <si>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</si>
  <si>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</si>
  <si>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</si>
  <si>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</si>
  <si>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</si>
  <si>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</si>
  <si>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</si>
  <si>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</si>
  <si>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</si>
  <si>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</si>
  <si>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</si>
  <si>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</si>
  <si>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</si>
  <si>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</si>
  <si>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</si>
  <si>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</si>
  <si>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</si>
  <si>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</si>
  <si>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</si>
  <si>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</si>
  <si>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</si>
  <si>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</si>
  <si>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</si>
  <si>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</si>
  <si>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</si>
  <si>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</si>
  <si>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</si>
  <si>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</si>
  <si>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</si>
  <si>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</si>
  <si>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</si>
  <si>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</si>
  <si>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</si>
  <si>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</si>
  <si>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</si>
  <si>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</si>
  <si>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</si>
  <si>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</si>
  <si>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</si>
  <si>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</si>
  <si>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</si>
  <si>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</si>
  <si>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</si>
  <si>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</si>
  <si>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</si>
  <si>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</si>
  <si>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</si>
  <si>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</si>
  <si>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</si>
  <si>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</si>
  <si>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</si>
  <si>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</si>
  <si>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</si>
  <si>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</si>
  <si>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</si>
  <si>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</si>
  <si>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</si>
  <si>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</si>
  <si>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</si>
  <si>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</si>
  <si>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</si>
  <si>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</si>
  <si>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</si>
  <si>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</si>
  <si>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</si>
  <si>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</si>
  <si>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</si>
  <si>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</si>
  <si>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</si>
  <si>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</si>
  <si>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</si>
  <si>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</si>
  <si>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</si>
  <si>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</si>
  <si>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</si>
  <si>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</si>
  <si>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</si>
  <si>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</si>
  <si>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</si>
  <si>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</si>
  <si>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</si>
  <si>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</si>
  <si>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</si>
  <si>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</si>
  <si>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</si>
  <si>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</si>
  <si>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</si>
  <si>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</si>
  <si>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</si>
  <si>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</si>
  <si>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</si>
  <si>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</si>
  <si>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</si>
  <si>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</si>
  <si>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</si>
  <si>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</si>
  <si>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</si>
  <si>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</si>
  <si>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</si>
  <si>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</si>
  <si>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</si>
  <si>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</si>
  <si>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</si>
  <si>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</si>
  <si>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</si>
  <si>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</si>
  <si>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</si>
  <si>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</si>
  <si>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</si>
  <si>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</si>
  <si>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</si>
  <si>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</si>
  <si>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</si>
  <si>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</si>
  <si>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</si>
  <si>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</si>
  <si>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</si>
  <si>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</si>
  <si>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</si>
  <si>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</si>
  <si>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</si>
  <si>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</si>
  <si>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</si>
  <si>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</si>
  <si>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</si>
  <si>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</si>
  <si>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</si>
  <si>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</si>
  <si>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</si>
  <si>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</si>
  <si>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</si>
  <si>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</si>
  <si>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</si>
  <si>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</si>
  <si>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</si>
  <si>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</si>
  <si>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</si>
  <si>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</si>
  <si>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</si>
  <si>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</si>
  <si>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</si>
  <si>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</si>
  <si>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</si>
  <si>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</si>
  <si>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</si>
  <si>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</si>
  <si>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</si>
  <si>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</si>
  <si>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</si>
  <si>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</si>
  <si>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</si>
  <si>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</si>
  <si>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</si>
  <si>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</si>
  <si>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</si>
  <si>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</si>
  <si>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</si>
  <si>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</si>
  <si>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</si>
  <si>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</si>
  <si>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</si>
  <si>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</si>
  <si>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</si>
  <si>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</si>
  <si>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</si>
  <si>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</si>
  <si>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</si>
  <si>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</si>
  <si>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</si>
  <si>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</si>
  <si>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</si>
  <si>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</si>
  <si>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</si>
  <si>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</si>
  <si>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</si>
  <si>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</si>
  <si>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</si>
  <si>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</si>
  <si>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</si>
  <si>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</si>
  <si>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</si>
  <si>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</si>
  <si>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</si>
  <si>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</si>
  <si>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</si>
  <si>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</si>
  <si>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</si>
  <si>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</si>
  <si>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</si>
  <si>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</si>
  <si>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</si>
  <si>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</si>
  <si>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</si>
  <si>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</si>
  <si>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</si>
  <si>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</si>
  <si>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</si>
  <si>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</si>
  <si>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</si>
  <si>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</si>
  <si>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</si>
  <si>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</si>
  <si>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</si>
  <si>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</si>
  <si>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</si>
  <si>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</si>
  <si>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</si>
  <si>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</si>
  <si>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</si>
  <si>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</si>
  <si>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</si>
  <si>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</si>
  <si>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</si>
  <si>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</si>
  <si>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</si>
  <si>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</si>
  <si>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</si>
  <si>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</si>
  <si>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</si>
  <si>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</si>
  <si>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</si>
  <si>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</si>
  <si>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</si>
  <si>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</si>
  <si>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</si>
  <si>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</si>
  <si>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</si>
  <si>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</si>
  <si>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</si>
  <si>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</si>
  <si>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</si>
  <si>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</si>
  <si>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</si>
  <si>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</si>
  <si>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</si>
  <si>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</si>
  <si>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</si>
  <si>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</si>
  <si>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</si>
  <si>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</si>
  <si>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</si>
  <si>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</si>
  <si>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</si>
  <si>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</si>
  <si>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</si>
  <si>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</si>
  <si>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</si>
  <si>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</si>
  <si>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</si>
  <si>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</si>
  <si>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</si>
  <si>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</si>
  <si>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</si>
  <si>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</si>
  <si>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</si>
  <si>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</si>
  <si>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</si>
  <si>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</si>
  <si>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</si>
  <si>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</si>
  <si>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</si>
  <si>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</si>
  <si>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</si>
  <si>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</si>
  <si>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</si>
  <si>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</si>
  <si>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</si>
  <si>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</si>
  <si>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</si>
  <si>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</si>
  <si>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</si>
  <si>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</si>
  <si>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</si>
  <si>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</si>
  <si>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</si>
  <si>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</si>
  <si>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</si>
  <si>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</si>
  <si>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</si>
  <si>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</si>
  <si>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</si>
  <si>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</si>
  <si>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</si>
  <si>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</si>
  <si>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</si>
  <si>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</si>
  <si>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</si>
  <si>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</si>
  <si>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</si>
  <si>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</si>
  <si>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</si>
  <si>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</si>
  <si>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</si>
  <si>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</si>
  <si>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</si>
  <si>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</si>
  <si>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</si>
  <si>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</si>
  <si>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</si>
  <si>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</si>
  <si>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</si>
  <si>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</si>
  <si>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</si>
  <si>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</si>
  <si>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</si>
  <si>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</si>
  <si>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</si>
  <si>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</si>
  <si>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</si>
  <si>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</si>
  <si>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</si>
  <si>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</si>
  <si>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</si>
  <si>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</si>
  <si>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</si>
  <si>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</si>
  <si>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</si>
  <si>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</si>
  <si>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</si>
  <si>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</si>
  <si>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</si>
  <si>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</si>
  <si>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</si>
  <si>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</si>
  <si>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</si>
  <si>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</si>
  <si>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</si>
  <si>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</si>
  <si>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</si>
  <si>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</si>
  <si>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</si>
  <si>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</si>
  <si>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</si>
  <si>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</si>
  <si>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</si>
  <si>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</si>
  <si>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</si>
  <si>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</si>
  <si>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</si>
  <si>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</si>
  <si>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</si>
  <si>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</si>
  <si>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</si>
  <si>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</si>
  <si>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</si>
  <si>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</si>
  <si>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</si>
  <si>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</si>
  <si>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</si>
  <si>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</si>
  <si>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</si>
  <si>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</si>
  <si>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</si>
  <si>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</si>
  <si>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</si>
  <si>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</si>
  <si>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</si>
  <si>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</si>
  <si>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</si>
  <si>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</si>
  <si>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</si>
  <si>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</si>
  <si>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</si>
  <si>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</si>
  <si>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</si>
  <si>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</si>
  <si>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</si>
  <si>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</si>
  <si>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</si>
  <si>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</si>
  <si>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</si>
  <si>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</si>
  <si>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</si>
  <si>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</si>
  <si>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</si>
  <si>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</si>
  <si>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</si>
  <si>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</si>
  <si>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</si>
  <si>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</si>
  <si>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</si>
  <si>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</si>
  <si>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</si>
  <si>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</si>
  <si>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</si>
  <si>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</si>
  <si>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</si>
  <si>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</si>
  <si>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</si>
  <si>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</si>
  <si>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</si>
  <si>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</si>
  <si>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</si>
  <si>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</si>
  <si>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</si>
  <si>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</si>
  <si>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</si>
  <si>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</si>
  <si>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</si>
  <si>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</si>
  <si>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</si>
  <si>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</si>
  <si>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</si>
  <si>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</si>
  <si>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</si>
  <si>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</si>
  <si>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</si>
  <si>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</si>
  <si>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</si>
  <si>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</si>
  <si>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</si>
  <si>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</si>
  <si>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</si>
  <si>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</si>
  <si>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</si>
  <si>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</si>
  <si>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</si>
  <si>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</si>
  <si>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</si>
  <si>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</si>
  <si>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</si>
  <si>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</si>
  <si>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</si>
  <si>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</si>
  <si>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</si>
  <si>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</si>
  <si>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</si>
  <si>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</si>
  <si>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</si>
  <si>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</si>
  <si>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</si>
  <si>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</si>
  <si>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</si>
  <si>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</si>
  <si>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</si>
  <si>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</si>
  <si>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</si>
  <si>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</si>
  <si>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</si>
  <si>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</si>
  <si>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</si>
  <si>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</si>
  <si>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</si>
  <si>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</si>
  <si>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</si>
  <si>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</si>
  <si>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</si>
  <si>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</si>
  <si>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</si>
  <si>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</si>
  <si>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</si>
  <si>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</si>
  <si>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</si>
  <si>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</si>
  <si>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</si>
  <si>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</si>
  <si>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</si>
  <si>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</si>
  <si>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</si>
  <si>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</si>
  <si>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</si>
  <si>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</si>
  <si>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</si>
  <si>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</si>
  <si>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</si>
  <si>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</si>
  <si>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</si>
  <si>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</si>
  <si>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</si>
  <si>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</si>
  <si>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</si>
  <si>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</si>
  <si>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</si>
  <si>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</si>
  <si>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</si>
  <si>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</si>
  <si>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</si>
  <si>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</si>
  <si>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</si>
  <si>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</si>
  <si>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</si>
  <si>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</si>
  <si>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</si>
  <si>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</si>
  <si>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</si>
  <si>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</si>
  <si>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</si>
  <si>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</si>
  <si>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</si>
  <si>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</si>
  <si>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</si>
  <si>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</si>
  <si>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</si>
  <si>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</si>
  <si>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</si>
  <si>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</si>
  <si>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</si>
  <si>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</si>
  <si>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</si>
  <si>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</si>
  <si>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</si>
  <si>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</si>
  <si>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</si>
  <si>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</si>
  <si>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</si>
  <si>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</si>
  <si>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</si>
  <si>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</si>
  <si>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</si>
  <si>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</si>
  <si>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</si>
  <si>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</si>
  <si>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</si>
  <si>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</si>
  <si>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</si>
  <si>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</si>
  <si>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</si>
  <si>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</si>
  <si>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</si>
  <si>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</si>
  <si>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</si>
  <si>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</si>
  <si>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</si>
  <si>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</si>
  <si>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</si>
  <si>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</si>
  <si>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</si>
  <si>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</si>
  <si>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</si>
  <si>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</si>
  <si>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</si>
  <si>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</si>
  <si>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</si>
  <si>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</si>
  <si>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</si>
  <si>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</si>
  <si>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</si>
  <si>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</si>
  <si>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</si>
  <si>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</si>
  <si>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</si>
  <si>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</si>
  <si>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</si>
  <si>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</si>
  <si>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</si>
  <si>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</si>
  <si>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</si>
  <si>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</si>
  <si>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</si>
  <si>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</si>
  <si>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</si>
  <si>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</si>
  <si>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</si>
  <si>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</si>
  <si>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</si>
  <si>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</si>
  <si>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</si>
  <si>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</si>
  <si>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</si>
  <si>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</si>
  <si>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</si>
  <si>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</si>
  <si>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</si>
  <si>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</si>
  <si>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</si>
  <si>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</si>
  <si>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</si>
  <si>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</si>
  <si>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</si>
  <si>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</si>
  <si>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</si>
  <si>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</si>
  <si>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</si>
  <si>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</si>
  <si>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</si>
  <si>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</si>
  <si>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</si>
  <si>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</si>
  <si>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</si>
  <si>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</si>
  <si>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</si>
  <si>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</si>
  <si>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</si>
  <si>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</si>
  <si>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</si>
  <si>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</si>
  <si>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</si>
  <si>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</si>
  <si>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</si>
  <si>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</si>
  <si>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</si>
  <si>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</si>
  <si>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</si>
  <si>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</si>
  <si>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</si>
  <si>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</si>
  <si>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</si>
  <si>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</si>
  <si>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</si>
  <si>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</si>
  <si>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</si>
  <si>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</si>
  <si>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</si>
  <si>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</si>
  <si>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</si>
  <si>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</si>
  <si>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</si>
  <si>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</si>
  <si>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</si>
  <si>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</si>
  <si>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</si>
  <si>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</si>
  <si>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</si>
  <si>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</si>
  <si>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</si>
  <si>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</si>
  <si>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</si>
  <si>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</si>
  <si>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</si>
  <si>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</si>
  <si>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</si>
  <si>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</si>
  <si>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</si>
  <si>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</si>
  <si>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</si>
  <si>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</si>
  <si>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</si>
  <si>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</si>
  <si>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</si>
  <si>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</si>
  <si>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</si>
  <si>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</si>
  <si>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</si>
  <si>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</si>
  <si>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</si>
  <si>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</si>
  <si>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</si>
  <si>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</si>
  <si>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</si>
  <si>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</si>
  <si>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</si>
  <si>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</si>
  <si>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</si>
  <si>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</si>
  <si>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</si>
  <si>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</si>
  <si>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</si>
  <si>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</si>
  <si>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</si>
  <si>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</si>
  <si>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</si>
  <si>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</si>
  <si>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</si>
  <si>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</si>
  <si>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</si>
  <si>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</si>
  <si>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</si>
  <si>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</si>
  <si>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</si>
  <si>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</si>
  <si>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</si>
  <si>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</si>
  <si>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</si>
  <si>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</si>
  <si>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</si>
  <si>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</si>
  <si>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</si>
  <si>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</si>
  <si>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</si>
  <si>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</si>
  <si>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</si>
  <si>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</si>
  <si>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</si>
  <si>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</si>
  <si>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</si>
  <si>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</si>
  <si>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</si>
  <si>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</si>
  <si>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</si>
  <si>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</si>
  <si>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</si>
  <si>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</si>
  <si>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</si>
  <si>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</si>
  <si>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</si>
  <si>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</si>
  <si>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</si>
  <si>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</si>
  <si>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</si>
  <si>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</si>
  <si>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</si>
  <si>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</si>
  <si>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</si>
  <si>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</si>
  <si>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</si>
  <si>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</si>
  <si>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</si>
  <si>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</si>
  <si>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</si>
  <si>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</si>
  <si>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</si>
  <si>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</si>
  <si>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</si>
  <si>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</si>
  <si>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</si>
  <si>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</si>
  <si>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</si>
  <si>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</si>
  <si>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</si>
  <si>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</si>
  <si>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</si>
  <si>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</si>
  <si>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</si>
  <si>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</si>
  <si>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</si>
  <si>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</si>
  <si>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</si>
  <si>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</si>
  <si>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</si>
  <si>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</si>
  <si>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</si>
  <si>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</si>
  <si>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</si>
  <si>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</si>
  <si>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</si>
  <si>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</si>
  <si>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</si>
  <si>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</si>
  <si>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</si>
  <si>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</si>
  <si>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</si>
  <si>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</si>
  <si>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</si>
  <si>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</si>
  <si>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</si>
  <si>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</si>
  <si>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</si>
  <si>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</si>
  <si>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</si>
  <si>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</si>
  <si>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</si>
  <si>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</si>
  <si>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</si>
  <si>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</si>
  <si>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</si>
  <si>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</si>
  <si>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</si>
  <si>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</si>
  <si>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</si>
  <si>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</si>
  <si>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</si>
  <si>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</si>
  <si>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</si>
  <si>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</si>
  <si>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</si>
  <si>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</si>
  <si>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</si>
  <si>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</si>
  <si>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</si>
  <si>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</si>
  <si>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</si>
  <si>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</si>
  <si>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</si>
  <si>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</si>
  <si>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</si>
  <si>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</si>
  <si>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</si>
  <si>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</si>
  <si>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</si>
  <si>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</si>
  <si>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</si>
  <si>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</si>
  <si>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</si>
  <si>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</si>
  <si>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</si>
  <si>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</si>
  <si>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</si>
  <si>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</si>
  <si>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</si>
  <si>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</si>
  <si>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</si>
  <si>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</si>
  <si>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</si>
  <si>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</si>
  <si>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</si>
  <si>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</si>
  <si>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</si>
  <si>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</si>
  <si>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</si>
  <si>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</si>
  <si>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</si>
  <si>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</si>
  <si>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</si>
  <si>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</si>
  <si>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</si>
  <si>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</si>
  <si>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</si>
  <si>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</si>
  <si>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</si>
  <si>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</si>
  <si>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</si>
  <si>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</si>
  <si>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</si>
  <si>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</si>
  <si>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</si>
  <si>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</si>
  <si>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</si>
  <si>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</si>
  <si>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</si>
  <si>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</si>
  <si>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</si>
  <si>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</si>
  <si>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</si>
  <si>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</si>
  <si>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</si>
  <si>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</si>
  <si>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</si>
  <si>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</si>
  <si>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</si>
  <si>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</si>
  <si>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</si>
  <si>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</si>
  <si>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</si>
  <si>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</si>
  <si>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</si>
  <si>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</si>
  <si>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</si>
  <si>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</si>
  <si>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</si>
  <si>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</si>
  <si>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</si>
  <si>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</si>
  <si>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</si>
  <si>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</si>
  <si>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</si>
  <si>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</si>
  <si>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</si>
  <si>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</si>
  <si>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</si>
  <si>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</si>
  <si>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</si>
  <si>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</si>
  <si>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</si>
  <si>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</si>
  <si>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</si>
  <si>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</si>
  <si>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</si>
  <si>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</si>
  <si>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</si>
  <si>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</si>
  <si>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</si>
  <si>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</si>
  <si>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</si>
  <si>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</si>
  <si>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</si>
  <si>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</si>
  <si>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</si>
  <si>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</si>
  <si>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</si>
  <si>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</si>
  <si>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</si>
  <si>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</si>
  <si>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</si>
  <si>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</si>
  <si>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</si>
  <si>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</si>
  <si>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</si>
  <si>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</si>
  <si>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</si>
  <si>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</si>
  <si>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</si>
  <si>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</si>
  <si>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</si>
  <si>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</si>
  <si>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</si>
  <si>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</si>
  <si>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</si>
  <si>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</si>
  <si>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</si>
  <si>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</si>
  <si>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</si>
  <si>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</si>
  <si>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</si>
  <si>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</si>
  <si>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</si>
  <si>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</si>
  <si>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</si>
  <si>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</si>
  <si>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</si>
  <si>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</si>
  <si>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</si>
  <si>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</si>
  <si>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</si>
  <si>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</si>
  <si>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</si>
  <si>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</si>
  <si>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</si>
  <si>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</si>
  <si>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</si>
  <si>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</si>
  <si>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</si>
  <si>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</si>
  <si>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</si>
  <si>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</si>
  <si>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</si>
  <si>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</si>
  <si>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</si>
  <si>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</si>
  <si>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</si>
  <si>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</si>
  <si>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</si>
  <si>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</si>
  <si>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</si>
  <si>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</si>
  <si>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</si>
  <si>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</si>
  <si>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</si>
  <si>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</si>
  <si>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</si>
  <si>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</si>
  <si>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</si>
  <si>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</si>
  <si>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</si>
  <si>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</si>
  <si>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</si>
  <si>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</si>
  <si>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</si>
  <si>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</si>
  <si>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</si>
  <si>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</si>
  <si>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</si>
  <si>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</si>
  <si>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</si>
  <si>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</si>
  <si>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</si>
  <si>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</si>
  <si>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</si>
  <si>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</si>
  <si>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</si>
  <si>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</si>
  <si>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</si>
  <si>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</si>
  <si>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</si>
  <si>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</si>
  <si>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</si>
  <si>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</si>
  <si>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</si>
  <si>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</si>
  <si>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</si>
  <si>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</si>
  <si>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</si>
  <si>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</si>
  <si>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</si>
  <si>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</si>
  <si>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</si>
  <si>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</si>
  <si>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</si>
  <si>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</si>
  <si>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</si>
  <si>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</si>
  <si>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</si>
  <si>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</si>
  <si>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</si>
  <si>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</si>
  <si>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</si>
  <si>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</si>
  <si>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</si>
  <si>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</si>
  <si>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</si>
  <si>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</si>
  <si>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</si>
  <si>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</si>
  <si>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</si>
  <si>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</si>
  <si>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</si>
  <si>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</si>
  <si>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</si>
  <si>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</si>
  <si>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</si>
  <si>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</si>
  <si>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</si>
  <si>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</si>
  <si>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</si>
  <si>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</si>
  <si>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</si>
  <si>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</si>
  <si>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</si>
  <si>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</si>
  <si>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</si>
  <si>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</si>
  <si>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</si>
  <si>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</si>
  <si>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</si>
  <si>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</si>
  <si>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</si>
  <si>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</si>
  <si>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</si>
  <si>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</si>
  <si>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</si>
  <si>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</si>
  <si>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</si>
  <si>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</si>
  <si>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</si>
  <si>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</si>
  <si>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</si>
  <si>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</si>
  <si>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</si>
  <si>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</si>
  <si>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</si>
  <si>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</si>
  <si>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</si>
  <si>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</si>
  <si>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</si>
  <si>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</si>
  <si>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</si>
  <si>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</si>
  <si>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</si>
  <si>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</si>
  <si>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</si>
  <si>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</si>
  <si>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</si>
  <si>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</si>
  <si>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</si>
  <si>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</si>
  <si>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</si>
  <si>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</si>
  <si>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</si>
  <si>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</si>
  <si>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</si>
  <si>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</si>
  <si>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</si>
  <si>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</si>
  <si>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</si>
  <si>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</si>
  <si>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</si>
  <si>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</si>
  <si>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</si>
  <si>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</si>
  <si>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</si>
  <si>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</si>
  <si>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</si>
  <si>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</si>
  <si>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</si>
  <si>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</si>
  <si>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</si>
  <si>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</si>
  <si>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</si>
  <si>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</si>
  <si>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</si>
  <si>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</si>
  <si>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</si>
  <si>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</si>
  <si>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</si>
  <si>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</si>
  <si>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</si>
  <si>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</si>
  <si>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</si>
  <si>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</si>
  <si>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</si>
  <si>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</si>
  <si>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</si>
  <si>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</si>
  <si>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</si>
  <si>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</si>
  <si>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</si>
  <si>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</si>
  <si>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</si>
  <si>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</si>
  <si>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</si>
  <si>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</si>
  <si>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</si>
  <si>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</si>
  <si>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</si>
  <si>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</si>
  <si>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</si>
  <si>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</si>
  <si>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</si>
  <si>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</si>
  <si>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</si>
  <si>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</si>
  <si>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</si>
  <si>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</si>
  <si>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</si>
  <si>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</si>
  <si>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</si>
  <si>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</si>
  <si>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</si>
  <si>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</si>
  <si>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</si>
  <si>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</si>
  <si>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</si>
  <si>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</si>
  <si>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</si>
  <si>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</si>
  <si>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</si>
  <si>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</si>
  <si>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</si>
  <si>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</si>
  <si>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</si>
  <si>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</si>
  <si>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</si>
  <si>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</si>
  <si>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</si>
  <si>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</si>
  <si>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</si>
  <si>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</si>
  <si>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</si>
  <si>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</si>
  <si>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</si>
  <si>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</si>
  <si>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</si>
  <si>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</si>
  <si>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</si>
  <si>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</si>
  <si>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</si>
  <si>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</si>
  <si>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</si>
  <si>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</si>
  <si>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</si>
  <si>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</si>
  <si>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</si>
  <si>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</si>
  <si>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</si>
  <si>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</si>
  <si>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</si>
  <si>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</si>
  <si>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</si>
  <si>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</si>
  <si>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</si>
  <si>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</si>
  <si>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</si>
  <si>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</si>
  <si>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</si>
  <si>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</si>
  <si>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</si>
  <si>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</si>
  <si>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</si>
  <si>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</si>
  <si>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</si>
  <si>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</si>
  <si>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</si>
  <si>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</si>
  <si>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</si>
  <si>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</si>
  <si>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</si>
  <si>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</si>
  <si>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</si>
  <si>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</si>
  <si>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</si>
  <si>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</si>
  <si>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</si>
  <si>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</si>
  <si>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</si>
  <si>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</si>
  <si>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</si>
  <si>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</si>
  <si>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</si>
  <si>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</si>
  <si>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</si>
  <si>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</si>
  <si>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</si>
  <si>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</si>
  <si>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</si>
  <si>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</si>
  <si>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</si>
  <si>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</si>
  <si>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</si>
  <si>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</si>
  <si>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</si>
  <si>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</si>
  <si>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</si>
  <si>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</si>
  <si>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</si>
  <si>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</si>
  <si>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</si>
  <si>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</si>
  <si>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</si>
  <si>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</si>
  <si>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</si>
  <si>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</si>
  <si>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</si>
  <si>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</si>
  <si>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</si>
  <si>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</si>
  <si>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</si>
  <si>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</si>
  <si>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</si>
  <si>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</si>
  <si>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</si>
  <si>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</si>
  <si>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</si>
  <si>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</si>
  <si>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</si>
  <si>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</si>
  <si>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</si>
  <si>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</si>
  <si>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</si>
  <si>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</si>
  <si>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</si>
  <si>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</si>
  <si>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</si>
  <si>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</si>
  <si>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</si>
  <si>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</si>
  <si>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</si>
  <si>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</si>
  <si>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</si>
  <si>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</si>
  <si>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</si>
  <si>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</si>
  <si>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</si>
  <si>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</si>
  <si>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</si>
  <si>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</si>
  <si>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</si>
  <si>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</si>
  <si>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</si>
  <si>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</si>
  <si>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</si>
  <si>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</si>
  <si>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</si>
  <si>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</si>
  <si>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</si>
  <si>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</si>
  <si>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</si>
  <si>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</si>
  <si>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</si>
  <si>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</si>
  <si>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</si>
  <si>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</si>
  <si>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</si>
  <si>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</si>
  <si>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</si>
  <si>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</si>
  <si>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</si>
  <si>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</si>
  <si>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</si>
  <si>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</si>
  <si>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</si>
  <si>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</si>
  <si>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</si>
  <si>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</si>
  <si>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</si>
  <si>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</si>
  <si>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</si>
  <si>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</si>
  <si>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</si>
  <si>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</si>
  <si>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</si>
  <si>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</si>
  <si>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</si>
  <si>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</si>
  <si>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</si>
  <si>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</si>
  <si>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</si>
  <si>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</si>
  <si>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</si>
  <si>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</si>
  <si>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</si>
  <si>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</si>
  <si>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</si>
  <si>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</si>
  <si>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</si>
  <si>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</si>
  <si>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</si>
  <si>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</si>
  <si>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</si>
  <si>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</si>
  <si>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</si>
  <si>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</si>
  <si>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</si>
  <si>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</si>
  <si>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</si>
  <si>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</si>
  <si>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</si>
  <si>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</si>
  <si>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</si>
  <si>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</si>
  <si>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</si>
  <si>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</si>
  <si>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</si>
  <si>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</si>
  <si>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</si>
  <si>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</si>
  <si>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</si>
  <si>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</si>
  <si>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</si>
  <si>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</si>
  <si>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</si>
  <si>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</si>
  <si>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</si>
  <si>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</si>
  <si>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</si>
  <si>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</si>
  <si>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</si>
  <si>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</si>
  <si>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</si>
  <si>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</si>
  <si>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</si>
  <si>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</si>
  <si>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</si>
  <si>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</si>
  <si>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</si>
  <si>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</si>
  <si>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</si>
  <si>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</si>
  <si>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</si>
  <si>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</si>
  <si>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</si>
  <si>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</si>
  <si>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</si>
  <si>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</si>
  <si>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</si>
  <si>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</si>
  <si>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</si>
  <si>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</si>
  <si>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</si>
  <si>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</si>
  <si>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</si>
  <si>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</si>
  <si>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</si>
  <si>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</si>
  <si>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</si>
  <si>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</si>
  <si>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</si>
  <si>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</si>
  <si>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</si>
  <si>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</si>
  <si>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</si>
  <si>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</si>
  <si>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</si>
  <si>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</si>
  <si>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</si>
  <si>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</si>
  <si>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</si>
  <si>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</si>
  <si>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</si>
  <si>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</si>
  <si>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</si>
  <si>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</si>
  <si>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</si>
  <si>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</si>
  <si>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</si>
  <si>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</si>
  <si>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</si>
  <si>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</si>
  <si>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</si>
  <si>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</si>
  <si>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</si>
  <si>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</si>
  <si>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</si>
  <si>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</si>
  <si>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</si>
  <si>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</si>
  <si>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</si>
  <si>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</si>
  <si>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</si>
  <si>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</si>
  <si>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</si>
  <si>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</si>
  <si>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</si>
  <si>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</si>
  <si>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</si>
  <si>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</si>
  <si>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</si>
  <si>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</si>
  <si>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</si>
  <si>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</si>
  <si>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</si>
  <si>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</si>
  <si>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</si>
  <si>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</si>
  <si>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</si>
  <si>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</si>
  <si>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</si>
  <si>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</si>
  <si>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</si>
  <si>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</si>
  <si>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</si>
  <si>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</si>
  <si>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</si>
  <si>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</si>
  <si>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</si>
  <si>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</si>
  <si>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</si>
  <si>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</si>
  <si>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</si>
  <si>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</si>
  <si>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</si>
  <si>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</si>
  <si>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</si>
  <si>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</si>
  <si>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</si>
  <si>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</si>
  <si>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</si>
  <si>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</si>
  <si>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</si>
  <si>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</si>
  <si>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</si>
  <si>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</si>
  <si>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</si>
  <si>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</si>
  <si>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</si>
  <si>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</si>
  <si>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</si>
  <si>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</si>
  <si>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</si>
  <si>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</si>
  <si>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</si>
  <si>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</si>
  <si>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</si>
  <si>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</si>
  <si>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</si>
  <si>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</si>
  <si>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</si>
  <si>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</si>
  <si>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</si>
  <si>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</si>
  <si>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</si>
  <si>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</si>
  <si>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</si>
  <si>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</si>
  <si>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</si>
  <si>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</si>
  <si>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</si>
  <si>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</si>
  <si>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</si>
  <si>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</si>
  <si>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</si>
  <si>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</si>
  <si>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</si>
  <si>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</si>
  <si>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</si>
  <si>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</si>
  <si>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</si>
  <si>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</si>
  <si>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</si>
  <si>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</si>
  <si>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</si>
  <si>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</si>
  <si>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</si>
  <si>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</si>
  <si>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</si>
  <si>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</si>
  <si>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</si>
  <si>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</si>
  <si>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</si>
  <si>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</si>
  <si>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</si>
  <si>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</si>
  <si>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</si>
  <si>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</si>
  <si>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</si>
  <si>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</si>
  <si>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</si>
  <si>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</si>
  <si>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</si>
  <si>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</si>
  <si>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</si>
  <si>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</si>
  <si>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</si>
  <si>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</si>
  <si>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</si>
  <si>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</si>
  <si>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</si>
  <si>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</si>
  <si>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</si>
  <si>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</si>
  <si>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</si>
  <si>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</si>
  <si>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</si>
  <si>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</si>
  <si>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</si>
  <si>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</si>
  <si>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</si>
  <si>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</si>
  <si>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</si>
  <si>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</si>
  <si>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</si>
  <si>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</si>
  <si>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</si>
  <si>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</si>
  <si>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</si>
  <si>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</si>
  <si>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</si>
  <si>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</si>
  <si>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</si>
  <si>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</si>
  <si>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</si>
  <si>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</si>
  <si>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</si>
  <si>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</si>
  <si>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</si>
  <si>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</si>
  <si>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</si>
  <si>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</si>
  <si>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</si>
  <si>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</si>
  <si>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</si>
  <si>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</si>
  <si>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</si>
  <si>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</si>
  <si>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</si>
  <si>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</si>
  <si>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</si>
  <si>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</si>
  <si>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</si>
  <si>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</si>
  <si>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</si>
  <si>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</si>
  <si>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</si>
  <si>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</si>
  <si>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</si>
  <si>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</si>
  <si>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</si>
  <si>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</si>
  <si>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</si>
  <si>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</si>
  <si>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</si>
  <si>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</si>
  <si>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</si>
  <si>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</si>
  <si>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</si>
  <si>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</si>
  <si>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</si>
  <si>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</si>
  <si>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</si>
  <si>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</si>
  <si>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</si>
  <si>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</si>
  <si>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</si>
  <si>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</si>
  <si>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</si>
  <si>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</si>
  <si>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</si>
  <si>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</si>
  <si>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</si>
  <si>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</si>
  <si>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</si>
  <si>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</si>
  <si>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</si>
  <si>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</si>
  <si>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</si>
  <si>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</si>
  <si>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</si>
  <si>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</si>
  <si>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</si>
  <si>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</si>
  <si>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</si>
  <si>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</si>
  <si>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</si>
  <si>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</si>
  <si>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</si>
  <si>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</si>
  <si>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</si>
  <si>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</si>
  <si>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</si>
  <si>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</si>
  <si>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</si>
  <si>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</si>
  <si>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</si>
  <si>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</si>
  <si>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</si>
  <si>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</si>
  <si>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</si>
  <si>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</si>
  <si>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</si>
  <si>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</si>
  <si>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</si>
  <si>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</si>
  <si>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</si>
  <si>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</si>
  <si>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</si>
  <si>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</si>
  <si>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</si>
  <si>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</si>
  <si>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</si>
  <si>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</si>
  <si>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</si>
  <si>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</si>
  <si>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</si>
  <si>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</si>
  <si>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</si>
  <si>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</si>
  <si>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</si>
  <si>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</si>
  <si>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</si>
  <si>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</si>
  <si>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</si>
  <si>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</si>
  <si>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</si>
  <si>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</si>
  <si>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</si>
  <si>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</si>
  <si>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</si>
  <si>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</si>
  <si>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</si>
  <si>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</si>
  <si>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</si>
  <si>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</si>
  <si>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</si>
  <si>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</si>
  <si>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</si>
  <si>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</si>
  <si>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</si>
  <si>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</si>
  <si>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</si>
  <si>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</si>
  <si>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</si>
  <si>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</si>
  <si>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</si>
  <si>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</si>
  <si>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</si>
  <si>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</si>
  <si>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</si>
  <si>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</si>
  <si>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</si>
  <si>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</si>
  <si>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</si>
  <si>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</si>
  <si>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</si>
  <si>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</si>
  <si>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</si>
  <si>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</si>
  <si>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</si>
  <si>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</si>
  <si>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</si>
  <si>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</si>
  <si>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</si>
  <si>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</si>
  <si>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</si>
  <si>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</si>
  <si>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</si>
  <si>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</si>
  <si>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</si>
  <si>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</si>
  <si>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</si>
  <si>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</si>
  <si>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</si>
  <si>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</si>
  <si>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</si>
  <si>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</si>
  <si>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</si>
  <si>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</si>
  <si>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</si>
  <si>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</si>
  <si>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</si>
  <si>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</si>
  <si>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</si>
  <si>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</si>
  <si>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</si>
  <si>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</si>
  <si>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</si>
  <si>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</si>
  <si>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</si>
  <si>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</si>
  <si>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</si>
  <si>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</si>
  <si>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</si>
  <si>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</si>
  <si>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</si>
  <si>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</si>
  <si>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</si>
  <si>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</si>
  <si>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</si>
  <si>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</si>
  <si>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</si>
  <si>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</si>
  <si>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</si>
  <si>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</si>
  <si>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</si>
  <si>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</si>
  <si>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</si>
  <si>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</si>
  <si>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</si>
  <si>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</si>
  <si>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</si>
  <si>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</si>
  <si>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</si>
  <si>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</si>
  <si>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</si>
  <si>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</si>
  <si>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</si>
  <si>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</si>
  <si>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</si>
  <si>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</si>
  <si>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</si>
  <si>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</si>
  <si>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</si>
  <si>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</si>
  <si>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</si>
  <si>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</si>
  <si>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</si>
  <si>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</si>
  <si>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</si>
  <si>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</si>
  <si>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</si>
  <si>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</si>
  <si>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</si>
  <si>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</si>
  <si>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</si>
  <si>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</si>
  <si>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</si>
  <si>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</si>
  <si>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</si>
  <si>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</si>
  <si>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</si>
  <si>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</si>
  <si>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</si>
  <si>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</si>
  <si>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</si>
  <si>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</si>
  <si>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</si>
  <si>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</si>
  <si>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</si>
  <si>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</si>
  <si>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</si>
  <si>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</si>
  <si>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</si>
  <si>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</si>
  <si>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</si>
  <si>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</si>
  <si>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</si>
  <si>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</si>
  <si>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</si>
  <si>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</si>
  <si>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</si>
  <si>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</si>
  <si>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</si>
  <si>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</si>
  <si>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</si>
  <si>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</si>
  <si>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</si>
  <si>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</si>
  <si>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</si>
  <si>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</si>
  <si>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</si>
  <si>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</si>
  <si>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</si>
  <si>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</si>
  <si>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</si>
  <si>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</si>
  <si>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</si>
  <si>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</si>
  <si>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</si>
  <si>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</si>
  <si>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</si>
  <si>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</si>
  <si>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</si>
  <si>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</si>
  <si>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</si>
  <si>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</si>
  <si>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</si>
  <si>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</si>
  <si>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</si>
  <si>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</si>
  <si>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</si>
  <si>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</si>
  <si>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</si>
  <si>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</si>
  <si>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</si>
  <si>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</si>
  <si>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</si>
  <si>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</si>
  <si>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</si>
  <si>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</si>
  <si>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</si>
  <si>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</si>
  <si>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</si>
  <si>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</si>
  <si>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</si>
  <si>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</si>
  <si>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</si>
  <si>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</si>
  <si>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</si>
  <si>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</si>
  <si>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</si>
  <si>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</si>
  <si>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</si>
  <si>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</si>
  <si>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</si>
  <si>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</si>
  <si>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</si>
  <si>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</si>
  <si>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</si>
  <si>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</si>
  <si>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</si>
  <si>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</si>
  <si>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</si>
  <si>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</si>
  <si>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</si>
  <si>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</si>
  <si>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</si>
  <si>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</si>
  <si>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</si>
  <si>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</si>
  <si>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</si>
  <si>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</si>
  <si>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</si>
  <si>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</si>
  <si>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</si>
  <si>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</si>
  <si>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</si>
  <si>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</si>
  <si>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</si>
  <si>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</si>
  <si>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</si>
  <si>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</si>
  <si>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</si>
  <si>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</si>
  <si>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</si>
  <si>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</si>
  <si>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</si>
  <si>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</si>
  <si>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</si>
  <si>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</si>
  <si>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</si>
  <si>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</si>
  <si>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</si>
  <si>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</si>
  <si>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</si>
  <si>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</si>
  <si>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</si>
  <si>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</si>
  <si>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</si>
  <si>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</si>
  <si>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</si>
  <si>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</si>
  <si>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</si>
  <si>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</si>
  <si>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</si>
  <si>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</si>
  <si>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</si>
  <si>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</si>
  <si>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</si>
  <si>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</si>
  <si>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</si>
  <si>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</si>
  <si>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</si>
  <si>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</si>
  <si>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</si>
  <si>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</si>
  <si>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</si>
  <si>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</si>
  <si>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</si>
  <si>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</si>
  <si>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</si>
  <si>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</si>
  <si>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</si>
  <si>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</si>
  <si>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</si>
  <si>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</si>
  <si>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</si>
  <si>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</si>
  <si>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</si>
  <si>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</si>
  <si>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</si>
  <si>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</si>
  <si>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</si>
  <si>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</si>
  <si>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</si>
  <si>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</si>
  <si>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</si>
  <si>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</si>
  <si>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</si>
  <si>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</si>
  <si>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</si>
  <si>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</si>
  <si>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</si>
  <si>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</si>
  <si>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</si>
  <si>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</si>
  <si>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</si>
  <si>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</si>
  <si>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</si>
  <si>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</si>
  <si>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</si>
  <si>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</si>
  <si>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</si>
  <si>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</si>
  <si>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</si>
  <si>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</si>
  <si>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</si>
  <si>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</si>
  <si>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</si>
  <si>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</si>
  <si>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</si>
  <si>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</si>
  <si>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</si>
  <si>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</si>
  <si>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</si>
  <si>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</si>
  <si>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</si>
  <si>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</si>
  <si>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</si>
  <si>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</si>
  <si>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</si>
  <si>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</si>
  <si>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</si>
  <si>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</si>
  <si>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</si>
  <si>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</si>
  <si>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</si>
  <si>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</si>
  <si>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</si>
  <si>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</si>
  <si>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</si>
  <si>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</si>
  <si>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</si>
  <si>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</si>
  <si>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</si>
  <si>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</si>
  <si>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</si>
  <si>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</si>
  <si>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</si>
  <si>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</si>
  <si>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</si>
  <si>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</si>
  <si>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</si>
  <si>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</si>
  <si>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</si>
  <si>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</si>
  <si>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</si>
  <si>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</si>
  <si>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</si>
  <si>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</si>
  <si>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</si>
  <si>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</si>
  <si>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</si>
  <si>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</si>
  <si>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</si>
  <si>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</si>
  <si>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</si>
  <si>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</si>
  <si>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</si>
  <si>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</si>
  <si>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</si>
  <si>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</si>
  <si>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</si>
  <si>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</si>
  <si>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</si>
  <si>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</si>
  <si>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</si>
  <si>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</si>
  <si>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</si>
  <si>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</si>
  <si>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</si>
  <si>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</si>
  <si>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</si>
  <si>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</si>
  <si>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</si>
  <si>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</si>
  <si>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</si>
  <si>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</si>
  <si>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</si>
  <si>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</si>
  <si>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</si>
  <si>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</si>
  <si>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</si>
  <si>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</si>
  <si>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</si>
  <si>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</si>
  <si>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</si>
  <si>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</si>
  <si>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</si>
  <si>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</si>
  <si>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</si>
  <si>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</si>
  <si>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</si>
  <si>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</si>
  <si>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</si>
  <si>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</si>
  <si>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</si>
  <si>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</si>
  <si>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</si>
  <si>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</si>
  <si>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</si>
  <si>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</si>
  <si>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</si>
  <si>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</si>
  <si>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</si>
  <si>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</si>
  <si>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</si>
  <si>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</si>
  <si>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</si>
  <si>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</si>
  <si>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</si>
  <si>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</si>
  <si>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</si>
  <si>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</si>
  <si>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</si>
  <si>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</si>
  <si>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</si>
  <si>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</si>
  <si>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</si>
  <si>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</si>
  <si>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</si>
  <si>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</si>
  <si>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</si>
  <si>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</si>
  <si>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</si>
  <si>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</si>
  <si>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</si>
  <si>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</si>
  <si>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</si>
  <si>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</si>
  <si>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</si>
  <si>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</si>
  <si>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</si>
  <si>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</si>
  <si>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</si>
  <si>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</si>
  <si>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</si>
  <si>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</si>
  <si>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</si>
  <si>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</si>
  <si>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</si>
  <si>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</si>
  <si>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</si>
  <si>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</si>
  <si>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</si>
  <si>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</si>
  <si>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</si>
  <si>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</si>
  <si>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</si>
  <si>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</si>
  <si>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</si>
  <si>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</si>
  <si>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</si>
  <si>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</si>
  <si>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</si>
  <si>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</si>
  <si>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</si>
  <si>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</si>
  <si>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</si>
  <si>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</si>
  <si>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</si>
  <si>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</si>
  <si>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</si>
  <si>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</si>
  <si>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</si>
  <si>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</si>
  <si>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</si>
  <si>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</si>
  <si>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</si>
  <si>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</si>
  <si>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</si>
  <si>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</si>
  <si>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</si>
  <si>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</si>
  <si>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</si>
  <si>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</si>
  <si>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</si>
  <si>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</si>
  <si>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</si>
  <si>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</si>
  <si>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</si>
  <si>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</si>
  <si>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</si>
  <si>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</si>
  <si>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</si>
  <si>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</si>
  <si>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</si>
  <si>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</si>
  <si>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</si>
  <si>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</si>
  <si>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</si>
  <si>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</si>
  <si>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</si>
  <si>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</si>
  <si>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</si>
  <si>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</si>
  <si>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</si>
  <si>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</si>
  <si>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</si>
  <si>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</si>
  <si>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</si>
  <si>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</si>
  <si>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</si>
  <si>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</si>
  <si>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</si>
  <si>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</si>
  <si>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</si>
  <si>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</si>
  <si>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</si>
  <si>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</si>
  <si>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</si>
  <si>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</si>
  <si>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</si>
  <si>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</si>
  <si>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</si>
  <si>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</si>
  <si>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</si>
  <si>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</si>
  <si>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</si>
  <si>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</si>
  <si>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</si>
  <si>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</si>
  <si>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</si>
  <si>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</si>
  <si>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</si>
  <si>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</si>
  <si>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</si>
  <si>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</si>
  <si>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</si>
  <si>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</si>
  <si>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</si>
  <si>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</si>
  <si>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</si>
  <si>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</si>
  <si>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</si>
  <si>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</si>
  <si>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</si>
  <si>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</si>
  <si>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</si>
  <si>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</si>
  <si>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</si>
  <si>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</si>
  <si>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</si>
  <si>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</si>
  <si>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</si>
  <si>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</si>
  <si>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</si>
  <si>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</si>
  <si>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</si>
  <si>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</si>
  <si>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</si>
  <si>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</si>
  <si>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</si>
  <si>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</si>
  <si>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</si>
  <si>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</si>
  <si>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</si>
  <si>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</si>
  <si>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</si>
  <si>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</si>
  <si>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</si>
  <si>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</si>
  <si>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</si>
  <si>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</si>
  <si>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</si>
  <si>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</si>
  <si>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</si>
  <si>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</si>
  <si>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</si>
  <si>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</si>
  <si>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</si>
  <si>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</si>
  <si>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</si>
  <si>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</si>
  <si>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</si>
  <si>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</si>
  <si>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</si>
  <si>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</si>
  <si>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</si>
  <si>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</si>
  <si>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</si>
  <si>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</si>
  <si>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</si>
  <si>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</si>
  <si>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</si>
  <si>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</si>
  <si>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</si>
  <si>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</si>
  <si>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</si>
  <si>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</si>
  <si>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</si>
  <si>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</si>
  <si>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</si>
  <si>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</si>
  <si>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</si>
  <si>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</si>
  <si>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</si>
  <si>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</si>
  <si>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</si>
  <si>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</si>
  <si>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</si>
  <si>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</si>
  <si>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</si>
  <si>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</si>
  <si>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</si>
  <si>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</si>
  <si>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</si>
  <si>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</si>
  <si>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</si>
  <si>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</si>
  <si>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</si>
  <si>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</si>
  <si>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</si>
  <si>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</si>
  <si>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</si>
  <si>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</si>
  <si>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</si>
  <si>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</si>
  <si>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</si>
  <si>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</si>
  <si>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</si>
  <si>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</si>
  <si>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</si>
  <si>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</si>
  <si>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</si>
  <si>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</si>
  <si>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</si>
  <si>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</si>
  <si>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</si>
  <si>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</si>
  <si>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</si>
  <si>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</si>
  <si>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</si>
  <si>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</si>
  <si>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</si>
  <si>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</si>
  <si>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</si>
  <si>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</si>
  <si>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</si>
  <si>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</si>
  <si>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</si>
  <si>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</si>
  <si>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</si>
  <si>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</si>
  <si>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</si>
  <si>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</si>
  <si>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</si>
  <si>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</si>
  <si>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</si>
  <si>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</si>
  <si>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</si>
  <si>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</si>
  <si>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</si>
  <si>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</si>
  <si>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</si>
  <si>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</si>
  <si>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</si>
  <si>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</si>
  <si>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</si>
  <si>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</si>
  <si>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</si>
  <si>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</si>
  <si>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</si>
  <si>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</si>
  <si>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</si>
  <si>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</si>
  <si>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</si>
  <si>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</si>
  <si>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</si>
  <si>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</si>
  <si>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</si>
  <si>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</si>
  <si>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</si>
  <si>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</si>
  <si>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</si>
  <si>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</si>
  <si>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</si>
  <si>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</si>
  <si>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</si>
  <si>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</si>
  <si>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</si>
  <si>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</si>
  <si>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</si>
  <si>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</si>
  <si>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</si>
  <si>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</si>
  <si>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</si>
  <si>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</si>
  <si>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</si>
  <si>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</si>
  <si>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</si>
  <si>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</si>
  <si>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</si>
  <si>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</si>
  <si>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</si>
  <si>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</si>
  <si>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</si>
  <si>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</si>
  <si>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</si>
  <si>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</si>
  <si>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</si>
  <si>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</si>
  <si>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</si>
  <si>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</si>
  <si>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</si>
  <si>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</si>
  <si>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</si>
  <si>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</si>
  <si>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</si>
  <si>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</si>
  <si>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</si>
  <si>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</si>
  <si>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</si>
  <si>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</si>
  <si>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</si>
  <si>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</si>
  <si>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</si>
  <si>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</si>
  <si>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</si>
  <si>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</si>
  <si>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</si>
  <si>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</si>
  <si>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</si>
  <si>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</si>
  <si>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</si>
  <si>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</si>
  <si>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</si>
  <si>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</si>
  <si>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</si>
  <si>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</si>
  <si>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</si>
  <si>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</si>
  <si>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</si>
  <si>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</si>
  <si>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</si>
  <si>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</si>
  <si>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</si>
  <si>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</si>
  <si>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</si>
  <si>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</si>
  <si>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</si>
  <si>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</si>
  <si>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</si>
  <si>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</si>
  <si>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</si>
  <si>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</si>
  <si>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</si>
  <si>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</si>
  <si>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</si>
  <si>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</si>
  <si>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</si>
  <si>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</si>
  <si>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</si>
  <si>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</si>
  <si>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</si>
  <si>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</si>
  <si>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</si>
  <si>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</si>
  <si>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</si>
  <si>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</si>
  <si>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</si>
  <si>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</si>
  <si>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</si>
  <si>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</si>
  <si>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</si>
  <si>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</si>
  <si>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</si>
  <si>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</si>
  <si>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</si>
  <si>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</si>
  <si>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</si>
  <si>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</si>
  <si>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</si>
  <si>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</si>
  <si>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</si>
  <si>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</si>
  <si>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</si>
  <si>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</si>
  <si>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</si>
  <si>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</si>
  <si>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</si>
  <si>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</si>
  <si>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</si>
  <si>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</si>
  <si>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</si>
  <si>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</si>
  <si>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</si>
  <si>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</si>
  <si>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</si>
  <si>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</si>
  <si>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</si>
  <si>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</si>
  <si>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</si>
  <si>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</si>
  <si>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</si>
  <si>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</si>
  <si>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</si>
  <si>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</si>
  <si>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</si>
  <si>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</si>
  <si>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</si>
  <si>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</si>
  <si>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</si>
  <si>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</si>
  <si>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</si>
  <si>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</si>
  <si>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</si>
  <si>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</si>
  <si>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</si>
  <si>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</si>
  <si>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</si>
  <si>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</si>
  <si>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</si>
  <si>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</si>
  <si>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</si>
  <si>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</si>
  <si>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</si>
  <si>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</si>
  <si>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</si>
  <si>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</si>
  <si>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</si>
  <si>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</si>
  <si>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</si>
  <si>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</si>
  <si>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</si>
  <si>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</si>
  <si>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</si>
  <si>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</si>
  <si>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</si>
  <si>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</si>
  <si>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</si>
  <si>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</si>
  <si>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</si>
  <si>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</si>
  <si>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</si>
  <si>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</si>
  <si>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</si>
  <si>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</si>
  <si>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</si>
  <si>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</si>
  <si>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</si>
  <si>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</si>
  <si>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</si>
  <si>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</si>
  <si>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</si>
  <si>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</si>
  <si>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</si>
  <si>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</si>
  <si>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</si>
  <si>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</si>
  <si>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</si>
  <si>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</si>
  <si>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</si>
  <si>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</si>
  <si>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</si>
  <si>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</si>
  <si>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</si>
  <si>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</si>
  <si>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</si>
  <si>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</si>
  <si>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</si>
  <si>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</si>
  <si>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</si>
  <si>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</si>
  <si>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</si>
  <si>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</si>
  <si>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</si>
  <si>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</si>
  <si>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</si>
  <si>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</si>
  <si>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</si>
  <si>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</si>
  <si>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</si>
  <si>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</si>
  <si>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</si>
  <si>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</si>
  <si>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</si>
  <si>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</si>
  <si>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</si>
  <si>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</si>
  <si>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</si>
  <si>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</si>
  <si>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</si>
  <si>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</si>
  <si>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</si>
  <si>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</si>
  <si>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</si>
  <si>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</si>
  <si>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</si>
  <si>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</si>
  <si>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</si>
  <si>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</si>
  <si>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</si>
  <si>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</si>
  <si>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</si>
  <si>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</si>
  <si>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</si>
  <si>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</si>
  <si>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</si>
  <si>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</si>
  <si>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</si>
  <si>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</si>
  <si>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</si>
  <si>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</si>
  <si>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</si>
  <si>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</si>
  <si>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</si>
  <si>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</si>
  <si>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</si>
  <si>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</si>
  <si>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</si>
  <si>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</si>
  <si>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</si>
  <si>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</si>
  <si>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</si>
  <si>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</si>
  <si>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</si>
  <si>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</si>
  <si>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</si>
  <si>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</si>
  <si>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</si>
  <si>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</si>
  <si>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</si>
  <si>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</si>
  <si>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</si>
  <si>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</si>
  <si>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</si>
  <si>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</si>
  <si>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</si>
  <si>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</si>
  <si>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</si>
  <si>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</si>
  <si>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</si>
  <si>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</si>
  <si>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</si>
  <si>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</si>
  <si>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</si>
  <si>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</si>
  <si>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</si>
  <si>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</si>
  <si>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</si>
  <si>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</si>
  <si>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</si>
  <si>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</si>
  <si>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</si>
  <si>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</si>
  <si>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</si>
  <si>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</si>
  <si>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</si>
  <si>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</si>
  <si>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</si>
  <si>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</si>
  <si>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</si>
  <si>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</si>
  <si>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</si>
  <si>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</si>
  <si>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</si>
  <si>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</si>
  <si>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</si>
  <si>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</si>
  <si>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</si>
  <si>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</si>
  <si>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</si>
  <si>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</si>
  <si>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</si>
  <si>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</si>
  <si>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</si>
  <si>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</si>
  <si>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</si>
  <si>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</si>
  <si>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</si>
  <si>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</si>
  <si>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</si>
  <si>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</si>
  <si>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</si>
  <si>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</si>
  <si>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</si>
  <si>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</si>
  <si>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</si>
  <si>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</si>
  <si>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</si>
  <si>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</si>
  <si>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</si>
  <si>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</si>
  <si>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</si>
  <si>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</si>
  <si>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</si>
  <si>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</si>
  <si>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</si>
  <si>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</si>
  <si>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</si>
  <si>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</si>
  <si>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</si>
  <si>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</si>
  <si>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</si>
  <si>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</si>
  <si>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</si>
  <si>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</si>
  <si>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</si>
  <si>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</si>
  <si>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</si>
  <si>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</si>
  <si>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</si>
  <si>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</si>
  <si>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</si>
  <si>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</si>
  <si>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</si>
  <si>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</si>
  <si>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</si>
  <si>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</si>
  <si>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</si>
  <si>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</si>
  <si>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</si>
  <si>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</si>
  <si>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</si>
  <si>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</si>
  <si>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</si>
  <si>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</si>
  <si>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</si>
  <si>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</si>
  <si>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</si>
  <si>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</si>
  <si>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</si>
  <si>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</si>
  <si>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</si>
  <si>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</si>
  <si>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</si>
  <si>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</si>
  <si>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</si>
  <si>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</si>
  <si>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</si>
  <si>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</si>
  <si>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</si>
  <si>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</si>
  <si>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</si>
  <si>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</si>
  <si>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</si>
  <si>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</si>
  <si>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</si>
  <si>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</si>
  <si>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</si>
  <si>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</si>
  <si>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</si>
  <si>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</si>
  <si>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</si>
  <si>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</si>
  <si>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</si>
  <si>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</si>
  <si>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</si>
  <si>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</si>
  <si>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</si>
  <si>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</si>
  <si>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</si>
  <si>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</si>
  <si>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</si>
  <si>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</si>
  <si>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</si>
  <si>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</si>
  <si>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</si>
  <si>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</si>
  <si>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</si>
  <si>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</si>
  <si>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</si>
  <si>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</si>
  <si>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</si>
  <si>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</si>
  <si>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</si>
  <si>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</si>
  <si>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</si>
  <si>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</si>
  <si>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</si>
  <si>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</si>
  <si>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</si>
  <si>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</si>
  <si>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</si>
  <si>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</si>
  <si>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</si>
  <si>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</si>
  <si>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</si>
  <si>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</si>
  <si>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</si>
  <si>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</si>
  <si>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</si>
  <si>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</si>
  <si>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</si>
  <si>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</si>
  <si>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</si>
  <si>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</si>
  <si>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</si>
  <si>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</si>
  <si>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</si>
  <si>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</si>
  <si>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</si>
  <si>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</si>
  <si>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</si>
  <si>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</si>
  <si>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</si>
  <si>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</si>
  <si>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</si>
  <si>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</si>
  <si>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</si>
  <si>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</si>
  <si>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</si>
  <si>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</si>
  <si>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</si>
  <si>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</si>
  <si>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</si>
  <si>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</si>
  <si>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</si>
  <si>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</si>
  <si>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</si>
  <si>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</si>
  <si>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</si>
  <si>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</si>
  <si>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</si>
  <si>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</si>
  <si>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</si>
  <si>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</si>
  <si>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</si>
  <si>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</si>
  <si>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</si>
  <si>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</si>
  <si>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</si>
  <si>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</si>
  <si>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</si>
  <si>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</si>
  <si>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</si>
  <si>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</si>
  <si>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</si>
  <si>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</si>
  <si>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</si>
  <si>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</si>
  <si>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</si>
  <si>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</si>
  <si>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</si>
  <si>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</si>
  <si>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</si>
  <si>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</si>
  <si>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</si>
  <si>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</si>
  <si>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</si>
  <si>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</si>
  <si>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</si>
  <si>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</si>
  <si>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</si>
  <si>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</si>
  <si>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</si>
  <si>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</si>
  <si>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</si>
  <si>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</si>
  <si>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</si>
  <si>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</si>
  <si>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</si>
  <si>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</si>
  <si>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</si>
  <si>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</si>
  <si>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</si>
  <si>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</si>
  <si>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</si>
  <si>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</si>
  <si>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</si>
  <si>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</si>
  <si>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</si>
  <si>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</si>
  <si>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</si>
  <si>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</si>
  <si>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</si>
  <si>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</si>
  <si>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</si>
  <si>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</si>
  <si>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</si>
  <si>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</si>
  <si>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</si>
  <si>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</si>
  <si>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</si>
  <si>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</si>
  <si>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</si>
  <si>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</si>
  <si>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</si>
  <si>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</si>
  <si>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</si>
  <si>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</si>
  <si>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</si>
  <si>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</si>
  <si>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</si>
  <si>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</si>
  <si>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</si>
  <si>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</si>
  <si>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</si>
  <si>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</si>
  <si>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</si>
  <si>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</si>
  <si>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</si>
  <si>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</si>
  <si>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</si>
  <si>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</si>
  <si>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</si>
  <si>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</si>
  <si>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</si>
  <si>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</si>
  <si>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</si>
  <si>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</si>
  <si>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</si>
  <si>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</si>
  <si>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</si>
  <si>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</si>
  <si>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</si>
  <si>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</si>
  <si>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</si>
  <si>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</si>
  <si>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</si>
  <si>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</si>
  <si>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</si>
  <si>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</si>
  <si>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</si>
  <si>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</si>
  <si>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</si>
  <si>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</si>
  <si>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</si>
  <si>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</si>
  <si>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</si>
  <si>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</si>
  <si>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</si>
  <si>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</si>
  <si>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</si>
  <si>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</si>
  <si>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</si>
  <si>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</si>
  <si>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</si>
  <si>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</si>
  <si>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</si>
  <si>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</si>
  <si>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</si>
  <si>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</si>
  <si>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</si>
  <si>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</si>
  <si>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</si>
  <si>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</si>
  <si>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</si>
  <si>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</si>
  <si>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</si>
  <si>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</si>
  <si>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</si>
  <si>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</si>
  <si>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</si>
  <si>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</si>
  <si>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</si>
  <si>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</si>
  <si>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</si>
  <si>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</si>
  <si>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</si>
  <si>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</si>
  <si>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</si>
  <si>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</si>
  <si>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</si>
  <si>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</si>
  <si>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</si>
  <si>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</si>
  <si>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</si>
  <si>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</si>
  <si>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</si>
  <si>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</si>
  <si>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</si>
  <si>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</si>
  <si>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</si>
  <si>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</si>
  <si>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</si>
  <si>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</si>
  <si>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</si>
  <si>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</si>
  <si>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</si>
  <si>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</si>
  <si>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</si>
  <si>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</si>
  <si>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</si>
  <si>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</si>
  <si>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</si>
  <si>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</si>
  <si>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</si>
  <si>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</si>
  <si>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</si>
  <si>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</si>
  <si>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</si>
  <si>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</si>
  <si>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</si>
  <si>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</si>
  <si>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</si>
  <si>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</si>
  <si>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</si>
  <si>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</si>
  <si>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</si>
  <si>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</si>
  <si>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</si>
  <si>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</si>
  <si>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</si>
  <si>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</si>
  <si>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</si>
  <si>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</si>
  <si>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</si>
  <si>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</si>
  <si>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</si>
  <si>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</si>
  <si>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</si>
  <si>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</si>
  <si>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</si>
  <si>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</si>
  <si>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</si>
  <si>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</si>
  <si>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</si>
  <si>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</si>
  <si>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</si>
  <si>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</si>
  <si>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</si>
  <si>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</si>
  <si>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</si>
  <si>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</si>
  <si>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</si>
  <si>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</si>
  <si>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</si>
  <si>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</si>
  <si>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</si>
  <si>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</si>
  <si>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</si>
  <si>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</si>
  <si>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</si>
  <si>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</si>
  <si>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</si>
  <si>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</si>
  <si>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</si>
  <si>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</si>
  <si>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</si>
  <si>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</si>
  <si>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</si>
  <si>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</si>
  <si>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</si>
  <si>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</si>
  <si>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</si>
  <si>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</si>
  <si>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</si>
  <si>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</si>
  <si>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</si>
  <si>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</si>
  <si>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</si>
  <si>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</si>
  <si>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</si>
  <si>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</si>
  <si>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</si>
  <si>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</si>
  <si>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</si>
  <si>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</si>
  <si>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</si>
  <si>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</si>
  <si>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</si>
  <si>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</si>
  <si>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</si>
  <si>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</si>
  <si>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</si>
  <si>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</si>
  <si>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</si>
  <si>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</si>
  <si>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</si>
  <si>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</si>
  <si>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</si>
  <si>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</si>
  <si>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</si>
  <si>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</si>
  <si>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</si>
  <si>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</si>
  <si>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</si>
  <si>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</si>
  <si>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</si>
  <si>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</si>
  <si>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</si>
  <si>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</si>
  <si>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</si>
  <si>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</si>
  <si>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</si>
  <si>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</si>
  <si>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</si>
  <si>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</si>
  <si>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</si>
  <si>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</si>
  <si>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</si>
  <si>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</si>
  <si>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</si>
  <si>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</si>
  <si>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</si>
  <si>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</si>
  <si>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</si>
  <si>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</si>
  <si>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</si>
  <si>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</si>
  <si>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</si>
  <si>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</si>
  <si>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</si>
  <si>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</si>
  <si>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</si>
  <si>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</si>
  <si>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</si>
  <si>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</si>
  <si>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</si>
  <si>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</si>
  <si>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</si>
  <si>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</si>
  <si>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</si>
  <si>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</si>
  <si>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</si>
  <si>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</si>
  <si>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</si>
  <si>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</si>
  <si>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</si>
  <si>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</si>
  <si>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</si>
  <si>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</si>
  <si>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</si>
  <si>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</si>
  <si>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</si>
  <si>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</si>
  <si>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</si>
  <si>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</si>
  <si>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</si>
  <si>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</si>
  <si>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</si>
  <si>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</si>
  <si>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</si>
  <si>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</si>
  <si>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</si>
  <si>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</si>
  <si>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</si>
  <si>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</si>
  <si>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</si>
  <si>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</si>
  <si>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</si>
  <si>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</si>
  <si>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</si>
  <si>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</si>
  <si>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</si>
  <si>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</si>
  <si>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</si>
  <si>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</si>
  <si>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</si>
  <si>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</si>
  <si>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</si>
  <si>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</si>
  <si>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</si>
  <si>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</si>
  <si>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</si>
  <si>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</si>
  <si>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</si>
  <si>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</si>
  <si>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</si>
  <si>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</si>
  <si>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</si>
  <si>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</si>
  <si>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</si>
  <si>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</si>
  <si>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</si>
  <si>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</si>
  <si>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</si>
  <si>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</si>
  <si>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</si>
  <si>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</si>
  <si>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</si>
  <si>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</si>
  <si>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</si>
  <si>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</si>
  <si>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</si>
  <si>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</si>
  <si>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</si>
  <si>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</si>
  <si>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</si>
  <si>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</si>
  <si>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</si>
  <si>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</si>
  <si>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</si>
  <si>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</si>
  <si>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</si>
  <si>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</si>
  <si>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</si>
  <si>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</si>
  <si>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</si>
  <si>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</si>
  <si>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</si>
  <si>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</si>
  <si>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</si>
  <si>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</si>
  <si>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</si>
  <si>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</si>
  <si>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</si>
  <si>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</si>
  <si>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</si>
  <si>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</si>
  <si>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</si>
  <si>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</si>
  <si>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</si>
  <si>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</si>
  <si>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</si>
  <si>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</si>
  <si>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</si>
  <si>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</si>
  <si>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</si>
  <si>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</si>
  <si>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</si>
  <si>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</si>
  <si>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</si>
  <si>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</si>
  <si>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</si>
  <si>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</si>
  <si>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</si>
  <si>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</si>
  <si>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</si>
  <si>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</si>
  <si>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</si>
  <si>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</si>
  <si>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</si>
  <si>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</si>
  <si>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</si>
  <si>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</si>
  <si>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</si>
  <si>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</si>
  <si>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</si>
  <si>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</si>
  <si>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</si>
  <si>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</si>
  <si>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</si>
  <si>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</si>
  <si>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</si>
  <si>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</si>
  <si>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</si>
  <si>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</si>
  <si>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</si>
  <si>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</si>
  <si>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</si>
  <si>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</si>
  <si>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</si>
  <si>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</si>
  <si>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</si>
  <si>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</si>
  <si>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</si>
  <si>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</si>
  <si>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</si>
  <si>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</si>
  <si>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</si>
  <si>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</si>
  <si>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</si>
  <si>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</si>
  <si>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</si>
  <si>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</si>
  <si>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</si>
  <si>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</si>
  <si>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</si>
  <si>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</si>
  <si>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</si>
  <si>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</si>
  <si>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</si>
  <si>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</si>
  <si>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</si>
  <si>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</si>
  <si>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</si>
  <si>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</si>
  <si>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</si>
  <si>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</si>
  <si>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</si>
  <si>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</si>
  <si>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</si>
  <si>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</si>
  <si>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</si>
  <si>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</si>
  <si>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</si>
  <si>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</si>
  <si>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</si>
  <si>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</si>
  <si>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</si>
  <si>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</si>
  <si>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</si>
  <si>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</si>
  <si>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</si>
  <si>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</si>
  <si>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</si>
  <si>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</si>
  <si>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</si>
  <si>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</si>
  <si>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</si>
  <si>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</si>
  <si>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</si>
  <si>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</si>
  <si>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</si>
  <si>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</si>
  <si>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</si>
  <si>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</si>
  <si>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</si>
  <si>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</si>
  <si>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</si>
  <si>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</si>
  <si>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</si>
  <si>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</si>
  <si>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</si>
  <si>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</si>
  <si>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</si>
  <si>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</si>
  <si>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</si>
  <si>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</si>
  <si>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</si>
  <si>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</si>
  <si>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</si>
  <si>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</si>
  <si>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</si>
  <si>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</si>
  <si>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</si>
  <si>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</si>
  <si>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</si>
  <si>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</si>
  <si>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</si>
  <si>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</si>
  <si>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</si>
  <si>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</si>
  <si>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</si>
  <si>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</si>
  <si>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</si>
  <si>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</si>
  <si>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</si>
  <si>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</si>
  <si>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</si>
  <si>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</si>
  <si>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</si>
  <si>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</si>
  <si>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</si>
  <si>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</si>
  <si>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</si>
  <si>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</si>
  <si>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</si>
  <si>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</si>
  <si>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</si>
  <si>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</si>
  <si>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</si>
  <si>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</si>
  <si>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</si>
  <si>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</si>
  <si>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</si>
  <si>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</si>
  <si>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</si>
  <si>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</si>
  <si>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</si>
  <si>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</si>
  <si>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</si>
  <si>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</si>
  <si>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</si>
  <si>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</si>
  <si>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</si>
  <si>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</si>
  <si>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</si>
  <si>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</si>
  <si>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</si>
  <si>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</si>
  <si>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</si>
  <si>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</si>
  <si>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</si>
  <si>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</si>
  <si>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</si>
  <si>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</si>
  <si>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</si>
  <si>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</si>
  <si>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</si>
  <si>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</si>
  <si>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</si>
  <si>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</si>
  <si>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</si>
  <si>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</si>
  <si>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</si>
  <si>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</si>
  <si>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</si>
  <si>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</si>
  <si>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</si>
  <si>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</si>
  <si>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</si>
  <si>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</si>
  <si>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</si>
  <si>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</si>
  <si>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</si>
  <si>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</si>
  <si>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</si>
  <si>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</si>
  <si>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</si>
  <si>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</si>
  <si>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</si>
  <si>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</si>
  <si>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</si>
  <si>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</si>
  <si>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</si>
  <si>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</si>
  <si>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</si>
  <si>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</si>
  <si>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</si>
  <si>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</si>
  <si>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</si>
  <si>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</si>
  <si>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</si>
  <si>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</si>
  <si>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</si>
  <si>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</si>
  <si>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</si>
  <si>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</si>
  <si>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</si>
  <si>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</si>
  <si>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</si>
  <si>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</si>
  <si>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</si>
  <si>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</si>
  <si>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</si>
  <si>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</si>
  <si>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</si>
  <si>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</si>
  <si>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</si>
  <si>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</si>
  <si>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</si>
  <si>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</si>
  <si>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</si>
  <si>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</si>
  <si>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</si>
  <si>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</si>
  <si>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</si>
  <si>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</si>
  <si>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</si>
  <si>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</si>
  <si>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</si>
  <si>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</si>
  <si>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</si>
  <si>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</si>
  <si>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</si>
  <si>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</si>
  <si>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</si>
  <si>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</si>
  <si>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</si>
  <si>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</si>
  <si>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</si>
  <si>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</si>
  <si>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</si>
  <si>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</si>
  <si>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</si>
  <si>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</si>
  <si>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</si>
  <si>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</si>
  <si>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</si>
  <si>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</si>
  <si>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</si>
  <si>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</si>
  <si>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</si>
  <si>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</si>
  <si>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</si>
  <si>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</si>
  <si>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</si>
  <si>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</si>
  <si>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</si>
  <si>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</si>
  <si>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</si>
  <si>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</si>
  <si>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</si>
  <si>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</si>
  <si>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</si>
  <si>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</si>
  <si>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</si>
  <si>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</si>
  <si>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</si>
  <si>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</si>
  <si>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</si>
  <si>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</si>
  <si>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</si>
  <si>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</si>
  <si>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</si>
  <si>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</si>
  <si>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</si>
  <si>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</si>
  <si>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</si>
  <si>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</si>
  <si>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</si>
  <si>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</si>
  <si>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</si>
  <si>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</si>
  <si>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</si>
  <si>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</si>
  <si>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</si>
  <si>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</si>
  <si>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</si>
  <si>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</si>
  <si>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</si>
  <si>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</si>
  <si>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</si>
  <si>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</si>
  <si>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</si>
  <si>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</si>
  <si>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</si>
  <si>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</si>
  <si>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</si>
  <si>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</si>
  <si>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</si>
  <si>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</si>
  <si>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</si>
  <si>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</si>
  <si>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</si>
  <si>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</si>
  <si>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</si>
  <si>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</si>
  <si>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</si>
  <si>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</si>
  <si>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</si>
  <si>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</si>
  <si>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</si>
  <si>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</si>
  <si>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</si>
  <si>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</si>
  <si>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</si>
  <si>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</si>
  <si>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</si>
  <si>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</si>
  <si>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</si>
  <si>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</si>
  <si>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</si>
  <si>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</si>
  <si>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</si>
  <si>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</si>
  <si>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</si>
  <si>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</si>
  <si>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</si>
  <si>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</si>
  <si>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</si>
  <si>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</si>
  <si>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</si>
  <si>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</si>
  <si>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</si>
  <si>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</si>
  <si>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</si>
  <si>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</si>
  <si>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</si>
  <si>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</si>
  <si>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</si>
  <si>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</si>
  <si>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</si>
  <si>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</si>
  <si>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</si>
  <si>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</si>
  <si>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</si>
  <si>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</si>
  <si>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</si>
  <si>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</si>
  <si>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</si>
  <si>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</si>
  <si>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</si>
  <si>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</si>
  <si>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</si>
  <si>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</si>
  <si>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</si>
  <si>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</si>
  <si>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</si>
  <si>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</si>
  <si>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</si>
  <si>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</si>
  <si>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</si>
  <si>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</si>
  <si>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</si>
  <si>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</si>
  <si>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</si>
  <si>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</si>
  <si>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</si>
  <si>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</si>
  <si>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</si>
  <si>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</si>
  <si>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</si>
  <si>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</si>
  <si>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</si>
  <si>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</si>
  <si>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</si>
  <si>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</si>
  <si>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</si>
  <si>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</si>
  <si>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</si>
  <si>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</si>
  <si>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</si>
  <si>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</si>
  <si>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</si>
  <si>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</si>
  <si>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</si>
  <si>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</si>
  <si>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</si>
  <si>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</si>
  <si>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</si>
  <si>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</si>
  <si>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</si>
  <si>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</si>
  <si>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</si>
  <si>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</si>
  <si>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</si>
  <si>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</si>
  <si>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</si>
  <si>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</si>
  <si>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</si>
  <si>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</si>
  <si>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</si>
  <si>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</si>
  <si>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</si>
  <si>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</si>
  <si>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</si>
  <si>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</si>
  <si>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</si>
  <si>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</si>
  <si>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</si>
  <si>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</si>
  <si>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</si>
  <si>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</si>
  <si>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</si>
  <si>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</si>
  <si>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</si>
  <si>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</si>
  <si>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</si>
  <si>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</si>
  <si>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</si>
  <si>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</si>
  <si>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</si>
  <si>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</si>
  <si>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</si>
  <si>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</si>
  <si>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</si>
  <si>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</si>
  <si>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</si>
  <si>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</si>
  <si>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</si>
  <si>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</si>
  <si>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</si>
  <si>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</si>
  <si>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</si>
  <si>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</si>
  <si>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</si>
  <si>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</si>
  <si>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</si>
  <si>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</si>
  <si>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</si>
  <si>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</si>
  <si>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</si>
  <si>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</si>
  <si>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</si>
  <si>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</si>
  <si>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</si>
  <si>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</si>
  <si>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</si>
  <si>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</si>
  <si>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</si>
  <si>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</si>
  <si>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</si>
  <si>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</si>
  <si>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</si>
  <si>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</si>
  <si>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</si>
  <si>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</si>
  <si>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</si>
  <si>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</si>
  <si>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</si>
  <si>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</si>
  <si>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</si>
  <si>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</si>
  <si>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</si>
  <si>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</si>
  <si>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</si>
  <si>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</si>
  <si>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</si>
  <si>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</si>
  <si>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</si>
  <si>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</si>
  <si>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</si>
  <si>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</si>
  <si>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</si>
  <si>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</si>
  <si>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</si>
  <si>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</si>
  <si>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</si>
  <si>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</si>
  <si>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</si>
  <si>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</si>
  <si>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</si>
  <si>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</si>
  <si>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</si>
  <si>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</si>
  <si>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</si>
  <si>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</si>
  <si>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</si>
  <si>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</si>
  <si>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</si>
  <si>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</si>
  <si>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</si>
  <si>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</si>
  <si>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</si>
  <si>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</si>
  <si>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</si>
  <si>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</si>
  <si>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</si>
  <si>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</si>
  <si>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</si>
  <si>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</si>
  <si>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</si>
  <si>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</si>
  <si>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</si>
  <si>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</si>
  <si>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</si>
  <si>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</si>
  <si>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</si>
  <si>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</si>
  <si>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</si>
  <si>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</si>
  <si>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</si>
  <si>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</si>
  <si>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</si>
  <si>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</si>
  <si>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</si>
  <si>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</si>
  <si>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</si>
  <si>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</si>
  <si>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</si>
  <si>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</si>
  <si>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</si>
  <si>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</si>
  <si>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</si>
  <si>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</si>
  <si>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</si>
  <si>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</si>
  <si>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</si>
  <si>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</si>
  <si>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</si>
  <si>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</si>
  <si>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</si>
  <si>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</si>
  <si>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</si>
  <si>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</si>
  <si>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</si>
  <si>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</si>
  <si>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</si>
  <si>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</si>
  <si>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</si>
  <si>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</si>
  <si>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</si>
  <si>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</si>
  <si>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</si>
  <si>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</si>
  <si>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</si>
  <si>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</si>
  <si>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</si>
  <si>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</si>
  <si>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</si>
  <si>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</si>
  <si>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</si>
  <si>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</si>
  <si>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</si>
  <si>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</si>
  <si>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</si>
  <si>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</si>
  <si>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</si>
  <si>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</si>
  <si>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</si>
  <si>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</si>
  <si>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</si>
  <si>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</si>
  <si>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</si>
  <si>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</si>
  <si>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</si>
  <si>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</si>
  <si>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</si>
  <si>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</si>
  <si>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</si>
  <si>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</si>
  <si>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</si>
  <si>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</si>
  <si>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</si>
  <si>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</si>
  <si>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</si>
  <si>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</si>
  <si>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</si>
  <si>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</si>
  <si>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</si>
  <si>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</si>
  <si>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</si>
  <si>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</si>
  <si>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</si>
  <si>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</si>
  <si>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</si>
  <si>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</si>
  <si>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</si>
  <si>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</si>
  <si>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</si>
  <si>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</si>
  <si>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</si>
  <si>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</si>
  <si>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</si>
  <si>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</si>
  <si>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</si>
  <si>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</si>
  <si>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</si>
  <si>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</si>
  <si>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</si>
  <si>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</si>
  <si>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</si>
  <si>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</si>
  <si>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</si>
  <si>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</si>
  <si>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</si>
  <si>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</si>
  <si>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</si>
  <si>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</si>
  <si>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</si>
  <si>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</si>
  <si>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</si>
  <si>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</si>
  <si>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</si>
  <si>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</si>
  <si>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</si>
  <si>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</si>
  <si>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</si>
  <si>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</si>
  <si>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</si>
  <si>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</si>
  <si>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</si>
  <si>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</si>
  <si>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</si>
  <si>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</si>
  <si>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</si>
  <si>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</si>
  <si>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</si>
  <si>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</si>
  <si>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</si>
  <si>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</si>
  <si>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</si>
  <si>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</si>
  <si>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</si>
  <si>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</si>
  <si>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</si>
  <si>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</si>
  <si>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</si>
  <si>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</si>
  <si>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</si>
  <si>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</si>
  <si>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</si>
  <si>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</si>
  <si>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</si>
  <si>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</si>
  <si>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</si>
  <si>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</si>
  <si>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</si>
  <si>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</si>
  <si>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</si>
  <si>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</si>
  <si>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</si>
  <si>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</si>
  <si>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</si>
  <si>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</si>
  <si>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</si>
  <si>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</si>
  <si>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</si>
  <si>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</si>
  <si>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</si>
  <si>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</si>
  <si>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</si>
  <si>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</si>
  <si>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</si>
  <si>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</si>
  <si>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</si>
  <si>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</si>
  <si>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</si>
  <si>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</si>
  <si>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</si>
  <si>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</si>
  <si>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</si>
  <si>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</si>
  <si>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</si>
  <si>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</si>
  <si>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</si>
  <si>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</si>
  <si>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</si>
  <si>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</si>
  <si>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</si>
  <si>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</si>
  <si>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</si>
  <si>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</si>
  <si>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</si>
  <si>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</si>
  <si>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</si>
  <si>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</si>
  <si>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</si>
  <si>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</si>
  <si>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</si>
  <si>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</si>
  <si>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</si>
  <si>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</si>
  <si>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</si>
  <si>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</si>
  <si>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</si>
  <si>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</si>
  <si>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</si>
  <si>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</si>
  <si>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</si>
  <si>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</si>
  <si>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</si>
  <si>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</si>
  <si>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</si>
  <si>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</si>
  <si>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</si>
  <si>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</si>
  <si>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</si>
  <si>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</si>
  <si>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</si>
  <si>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</si>
  <si>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</si>
  <si>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</si>
  <si>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</si>
  <si>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</si>
  <si>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</si>
  <si>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</si>
  <si>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</si>
  <si>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</si>
  <si>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</si>
  <si>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</si>
  <si>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</si>
  <si>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</si>
  <si>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</si>
  <si>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</si>
  <si>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</si>
  <si>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</si>
  <si>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</si>
  <si>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</si>
  <si>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</si>
  <si>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</si>
  <si>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</si>
  <si>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</si>
  <si>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</si>
  <si>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</si>
  <si>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</si>
  <si>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</si>
  <si>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</si>
  <si>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</si>
  <si>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</si>
  <si>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</si>
  <si>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</si>
  <si>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</si>
  <si>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</si>
  <si>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</si>
  <si>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</si>
  <si>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</si>
  <si>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</si>
  <si>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</si>
  <si>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</si>
  <si>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</si>
  <si>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</si>
  <si>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</si>
  <si>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</si>
  <si>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</si>
  <si>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</si>
  <si>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</si>
  <si>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</si>
  <si>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</si>
  <si>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</si>
  <si>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</si>
  <si>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</si>
  <si>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</si>
  <si>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</si>
  <si>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</si>
  <si>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</si>
  <si>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</si>
  <si>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</si>
  <si>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</si>
  <si>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</si>
  <si>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</si>
  <si>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</si>
  <si>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</si>
  <si>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</si>
  <si>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</si>
  <si>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</si>
  <si>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</si>
  <si>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</si>
  <si>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</si>
  <si>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</si>
  <si>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</si>
  <si>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</si>
  <si>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</si>
  <si>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</si>
  <si>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</si>
  <si>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</si>
  <si>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</si>
  <si>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</si>
  <si>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</si>
  <si>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</si>
  <si>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</si>
  <si>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</si>
  <si>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</si>
  <si>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</si>
  <si>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</si>
  <si>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</si>
  <si>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</si>
  <si>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</si>
  <si>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</si>
  <si>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</si>
  <si>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</si>
  <si>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</si>
  <si>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</si>
  <si>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</si>
  <si>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</si>
  <si>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</si>
  <si>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</si>
  <si>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</si>
  <si>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</si>
  <si>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</si>
  <si>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</si>
  <si>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</si>
  <si>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</si>
  <si>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</si>
  <si>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</si>
  <si>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</si>
  <si>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</si>
  <si>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</si>
  <si>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</si>
  <si>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</si>
  <si>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</si>
  <si>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</si>
  <si>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</si>
  <si>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</si>
  <si>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</si>
  <si>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</si>
  <si>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</si>
  <si>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</si>
  <si>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</si>
  <si>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</si>
  <si>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</si>
  <si>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</si>
  <si>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</si>
  <si>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</si>
  <si>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</si>
  <si>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</si>
  <si>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</si>
  <si>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</si>
  <si>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</si>
  <si>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</si>
  <si>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</si>
  <si>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</si>
  <si>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</si>
  <si>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</si>
  <si>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</si>
  <si>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</si>
  <si>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</si>
  <si>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</si>
  <si>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</si>
  <si>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</si>
  <si>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</si>
  <si>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</si>
  <si>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</si>
  <si>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</si>
  <si>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</si>
  <si>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</si>
  <si>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</si>
  <si>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</si>
  <si>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</si>
  <si>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</si>
  <si>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</si>
  <si>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</si>
  <si>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</si>
  <si>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</si>
  <si>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</si>
  <si>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</si>
  <si>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</si>
  <si>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</si>
  <si>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</si>
  <si>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</si>
  <si>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</si>
  <si>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</si>
  <si>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</si>
  <si>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</si>
  <si>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</si>
  <si>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</si>
  <si>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</si>
  <si>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</si>
  <si>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</si>
  <si>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</si>
  <si>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</si>
  <si>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</si>
  <si>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</si>
  <si>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</si>
  <si>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</si>
  <si>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</si>
  <si>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</si>
  <si>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</si>
  <si>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</si>
  <si>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</si>
  <si>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</si>
  <si>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</si>
  <si>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</si>
  <si>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</si>
  <si>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</si>
  <si>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</si>
  <si>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</si>
  <si>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</si>
  <si>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</si>
  <si>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</si>
  <si>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</si>
  <si>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</si>
  <si>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</si>
  <si>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</si>
  <si>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</si>
  <si>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</si>
  <si>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</si>
  <si>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</si>
  <si>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</si>
  <si>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</si>
  <si>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</si>
  <si>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</si>
  <si>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</si>
  <si>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</si>
  <si>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</si>
  <si>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</si>
  <si>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</si>
  <si>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</si>
  <si>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</si>
  <si>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</si>
  <si>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</si>
  <si>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</si>
  <si>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</si>
  <si>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</si>
  <si>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</si>
  <si>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</si>
  <si>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</si>
  <si>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</si>
  <si>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</si>
  <si>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</si>
  <si>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</si>
  <si>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</si>
  <si>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</si>
  <si>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</si>
  <si>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</si>
  <si>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</si>
  <si>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</si>
  <si>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</si>
  <si>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</si>
  <si>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</si>
  <si>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</si>
  <si>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</si>
  <si>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</si>
  <si>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</si>
  <si>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</si>
  <si>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</si>
  <si>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</si>
  <si>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</si>
  <si>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</si>
  <si>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</si>
  <si>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</si>
  <si>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</si>
  <si>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</si>
  <si>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</si>
  <si>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</si>
  <si>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</si>
  <si>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</si>
  <si>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</si>
  <si>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</si>
  <si>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</si>
  <si>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</si>
  <si>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</si>
  <si>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</si>
  <si>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</si>
  <si>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</si>
  <si>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</si>
  <si>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</si>
  <si>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</si>
  <si>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</si>
  <si>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</si>
  <si>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</si>
  <si>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</si>
  <si>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</si>
  <si>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</si>
  <si>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</si>
  <si>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</si>
  <si>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</si>
  <si>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</si>
  <si>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</si>
  <si>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</si>
  <si>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</si>
  <si>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</si>
  <si>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</si>
  <si>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</si>
  <si>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</si>
  <si>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</si>
  <si>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</si>
  <si>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</si>
  <si>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</si>
  <si>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</si>
  <si>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</si>
  <si>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</si>
  <si>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</si>
  <si>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</si>
  <si>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</si>
  <si>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</si>
  <si>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</si>
  <si>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</si>
  <si>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</si>
  <si>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</si>
  <si>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</si>
  <si>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</si>
  <si>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</si>
  <si>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</si>
  <si>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</si>
  <si>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</si>
  <si>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</si>
  <si>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</si>
  <si>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</si>
  <si>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</si>
  <si>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</si>
  <si>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</si>
  <si>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</si>
  <si>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</si>
  <si>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</si>
  <si>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</si>
  <si>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</si>
  <si>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</si>
  <si>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</si>
  <si>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</si>
  <si>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</si>
  <si>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</si>
  <si>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</si>
  <si>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</si>
  <si>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</si>
  <si>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</si>
  <si>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</si>
  <si>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</si>
  <si>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</si>
  <si>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</si>
  <si>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</si>
  <si>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</si>
  <si>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</si>
  <si>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</si>
  <si>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</si>
  <si>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</si>
  <si>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</si>
  <si>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</si>
  <si>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</si>
  <si>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</si>
  <si>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</si>
  <si>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</si>
  <si>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</si>
  <si>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</si>
  <si>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</si>
  <si>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</si>
  <si>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</si>
  <si>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</si>
  <si>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</si>
  <si>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</si>
  <si>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</si>
  <si>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</si>
  <si>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</si>
  <si>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</si>
  <si>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</si>
  <si>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</si>
  <si>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</si>
  <si>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</si>
  <si>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</si>
  <si>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</si>
  <si>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</si>
  <si>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</si>
  <si>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</si>
  <si>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</si>
  <si>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</si>
  <si>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</si>
  <si>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</si>
  <si>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</si>
  <si>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</si>
  <si>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</si>
  <si>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</si>
  <si>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</si>
  <si>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</si>
  <si>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</si>
  <si>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</si>
  <si>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</si>
  <si>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</si>
  <si>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</si>
  <si>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</si>
  <si>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</si>
  <si>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</si>
  <si>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</si>
  <si>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</si>
  <si>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</si>
  <si>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</si>
  <si>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</si>
  <si>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</si>
  <si>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</si>
  <si>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</si>
  <si>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</si>
  <si>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</si>
  <si>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</si>
  <si>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</si>
  <si>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</si>
  <si>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</si>
  <si>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</si>
  <si>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</si>
  <si>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</si>
  <si>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</si>
  <si>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</si>
  <si>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</si>
  <si>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</si>
  <si>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</si>
  <si>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</si>
  <si>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</si>
  <si>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</si>
  <si>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</si>
  <si>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</si>
  <si>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</si>
  <si>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</si>
  <si>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</si>
  <si>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</si>
  <si>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</si>
  <si>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</si>
  <si>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</si>
  <si>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</si>
  <si>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</si>
  <si>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</si>
  <si>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</si>
  <si>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</si>
  <si>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</si>
  <si>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</si>
  <si>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</si>
  <si>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</si>
  <si>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</si>
  <si>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</si>
  <si>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</si>
  <si>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</si>
  <si>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</si>
  <si>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</si>
  <si>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</si>
  <si>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</si>
  <si>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</si>
  <si>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</si>
  <si>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</si>
  <si>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</si>
  <si>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</si>
  <si>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</si>
  <si>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</si>
  <si>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</si>
  <si>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</si>
  <si>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</si>
  <si>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</si>
  <si>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</si>
  <si>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</si>
  <si>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</si>
  <si>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</si>
  <si>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</si>
  <si>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</si>
  <si>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</si>
  <si>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</si>
  <si>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</si>
  <si>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</si>
  <si>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</si>
  <si>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</si>
  <si>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</si>
  <si>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</si>
  <si>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</si>
  <si>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</si>
  <si>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</si>
  <si>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</si>
  <si>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</si>
  <si>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</si>
  <si>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</si>
  <si>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</si>
  <si>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</si>
  <si>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</si>
  <si>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</si>
  <si>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</si>
  <si>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</si>
  <si>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</si>
  <si>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</si>
  <si>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</si>
  <si>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</si>
  <si>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</si>
  <si>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</si>
  <si>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</si>
  <si>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</si>
  <si>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</si>
  <si>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</si>
  <si>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</si>
  <si>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</si>
  <si>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</si>
  <si>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</si>
  <si>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</si>
  <si>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</si>
  <si>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</si>
  <si>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</si>
  <si>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</si>
  <si>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</si>
  <si>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</si>
  <si>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</si>
  <si>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</si>
  <si>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</si>
  <si>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</si>
  <si>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</si>
  <si>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</si>
  <si>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</si>
  <si>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</si>
  <si>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</si>
  <si>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</si>
  <si>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</si>
  <si>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</si>
  <si>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</si>
  <si>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</si>
  <si>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</si>
  <si>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</si>
  <si>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</si>
  <si>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</si>
  <si>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</si>
  <si>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</si>
  <si>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</si>
  <si>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</si>
  <si>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</si>
  <si>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</si>
  <si>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</si>
  <si>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</si>
  <si>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</si>
  <si>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</si>
  <si>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</si>
  <si>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</si>
  <si>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</si>
  <si>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</si>
  <si>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</si>
  <si>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</si>
  <si>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</si>
  <si>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</si>
  <si>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</si>
  <si>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</si>
  <si>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</si>
  <si>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</si>
  <si>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</si>
  <si>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</si>
  <si>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</si>
  <si>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</si>
  <si>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</si>
  <si>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</si>
  <si>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</si>
  <si>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</si>
  <si>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</si>
  <si>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</si>
  <si>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</si>
  <si>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</si>
  <si>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</si>
  <si>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</si>
  <si>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</si>
  <si>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</si>
  <si>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</si>
  <si>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</si>
  <si>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</si>
  <si>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</si>
  <si>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</si>
  <si>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</si>
  <si>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</si>
  <si>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</si>
  <si>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</si>
  <si>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</si>
  <si>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</si>
  <si>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</si>
  <si>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</si>
  <si>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</si>
  <si>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</si>
  <si>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</si>
  <si>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</si>
  <si>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</si>
  <si>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</si>
  <si>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</si>
  <si>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</si>
  <si>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</si>
  <si>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</si>
  <si>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</si>
  <si>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</si>
  <si>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</si>
  <si>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</si>
  <si>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</si>
  <si>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</si>
  <si>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</si>
  <si>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</si>
  <si>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</si>
  <si>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</si>
  <si>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</si>
  <si>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</si>
  <si>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</si>
  <si>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</si>
  <si>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</si>
  <si>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</si>
  <si>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</si>
  <si>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</si>
  <si>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</si>
  <si>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</si>
  <si>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</si>
  <si>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</si>
  <si>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</si>
  <si>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</si>
  <si>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</si>
  <si>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</si>
  <si>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</si>
  <si>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</si>
  <si>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</si>
  <si>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</si>
  <si>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</si>
  <si>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</si>
  <si>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</si>
  <si>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</si>
  <si>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</si>
  <si>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</si>
  <si>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</si>
  <si>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</si>
  <si>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</si>
  <si>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</si>
  <si>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</si>
  <si>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</si>
  <si>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</si>
  <si>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</si>
  <si>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</si>
  <si>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</si>
  <si>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</si>
  <si>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</si>
  <si>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</si>
  <si>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</si>
  <si>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</si>
  <si>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</si>
  <si>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</si>
  <si>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</si>
  <si>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</si>
  <si>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</si>
  <si>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</si>
  <si>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</si>
  <si>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</si>
  <si>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</si>
  <si>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</si>
  <si>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</si>
  <si>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</si>
  <si>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</si>
  <si>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</si>
  <si>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</si>
  <si>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</si>
  <si>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</si>
  <si>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</si>
  <si>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</si>
  <si>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</si>
  <si>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</si>
  <si>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</si>
  <si>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</si>
  <si>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</si>
  <si>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</si>
  <si>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</si>
  <si>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</si>
  <si>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</si>
  <si>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</si>
  <si>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</si>
  <si>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</si>
  <si>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</si>
  <si>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</si>
  <si>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</si>
  <si>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</si>
  <si>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</si>
  <si>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</si>
  <si>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</si>
  <si>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</si>
  <si>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</si>
  <si>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</si>
  <si>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</si>
  <si>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</si>
  <si>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</si>
  <si>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</si>
  <si>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</si>
  <si>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</si>
  <si>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</si>
  <si>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</si>
  <si>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</si>
  <si>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</si>
  <si>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</si>
  <si>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</si>
  <si>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</si>
  <si>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</si>
  <si>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</si>
  <si>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</si>
  <si>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</si>
  <si>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</si>
  <si>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</si>
  <si>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</si>
  <si>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</si>
  <si>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</si>
  <si>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</si>
  <si>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</si>
  <si>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</si>
  <si>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</si>
  <si>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</si>
  <si>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</si>
  <si>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</si>
  <si>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</si>
  <si>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</si>
  <si>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</si>
  <si>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</si>
  <si>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</si>
  <si>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</si>
  <si>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</si>
  <si>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</si>
  <si>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</si>
  <si>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</si>
  <si>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</si>
  <si>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</si>
  <si>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</si>
  <si>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</si>
  <si>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</si>
  <si>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</si>
  <si>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</si>
  <si>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</si>
  <si>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</si>
  <si>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</si>
  <si>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</si>
  <si>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</si>
  <si>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</si>
  <si>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</si>
  <si>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</si>
  <si>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</si>
  <si>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</si>
  <si>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</si>
  <si>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</si>
  <si>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</si>
  <si>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</si>
  <si>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</si>
  <si>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</si>
  <si>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</si>
  <si>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</si>
  <si>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</si>
  <si>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</si>
  <si>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</si>
  <si>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</si>
  <si>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</si>
  <si>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</si>
  <si>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</si>
  <si>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</si>
  <si>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</si>
  <si>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</si>
  <si>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</si>
  <si>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</si>
  <si>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</si>
  <si>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</si>
  <si>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</si>
  <si>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</si>
  <si>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</si>
  <si>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</si>
  <si>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</si>
  <si>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</si>
  <si>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</si>
  <si>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</si>
  <si>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</si>
  <si>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</si>
  <si>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</si>
  <si>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</si>
  <si>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</si>
  <si>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</si>
  <si>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</si>
  <si>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</si>
  <si>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</si>
  <si>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</si>
  <si>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</si>
  <si>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</si>
  <si>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</si>
  <si>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</si>
  <si>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</si>
  <si>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</si>
  <si>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</si>
  <si>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</si>
  <si>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</si>
  <si>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</si>
  <si>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</si>
  <si>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</si>
  <si>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</si>
  <si>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</si>
  <si>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</si>
  <si>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</si>
  <si>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</si>
  <si>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</si>
  <si>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</si>
  <si>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</si>
  <si>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</si>
  <si>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</si>
  <si>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</si>
  <si>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</si>
  <si>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</si>
  <si>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</si>
  <si>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</si>
  <si>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</si>
  <si>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</si>
  <si>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</si>
  <si>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</si>
  <si>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</si>
  <si>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</si>
  <si>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</si>
  <si>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</si>
  <si>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</si>
  <si>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</si>
  <si>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</si>
  <si>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</si>
  <si>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</si>
  <si>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</si>
  <si>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</si>
  <si>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</si>
  <si>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</si>
  <si>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</si>
  <si>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</si>
  <si>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</si>
  <si>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</si>
  <si>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</si>
  <si>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</si>
  <si>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</si>
  <si>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</si>
  <si>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</si>
  <si>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</si>
  <si>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</si>
  <si>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</si>
  <si>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</si>
  <si>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</si>
  <si>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</si>
  <si>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</si>
  <si>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</si>
  <si>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</si>
  <si>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</si>
  <si>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</si>
  <si>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</si>
  <si>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</si>
  <si>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</si>
  <si>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</si>
  <si>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</si>
  <si>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</si>
  <si>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</si>
  <si>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</si>
  <si>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</si>
  <si>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</si>
  <si>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</si>
  <si>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</si>
  <si>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</si>
  <si>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</si>
  <si>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</si>
  <si>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</si>
  <si>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</si>
  <si>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</si>
  <si>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</si>
  <si>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</si>
  <si>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</si>
  <si>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</si>
  <si>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</si>
  <si>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</si>
  <si>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</si>
  <si>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</si>
  <si>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</si>
  <si>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</si>
  <si>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</si>
  <si>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</si>
  <si>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</si>
  <si>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</si>
  <si>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</si>
  <si>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</si>
  <si>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</si>
  <si>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</si>
  <si>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</si>
  <si>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</si>
  <si>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</si>
  <si>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</si>
  <si>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</si>
  <si>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</si>
  <si>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</si>
  <si>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</si>
  <si>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</si>
  <si>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</si>
  <si>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</si>
  <si>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</si>
  <si>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</si>
  <si>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</si>
  <si>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</si>
  <si>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</si>
  <si>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</si>
  <si>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</si>
  <si>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</si>
  <si>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</si>
  <si>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</si>
  <si>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</si>
  <si>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</si>
  <si>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</si>
  <si>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</si>
  <si>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</si>
  <si>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</si>
  <si>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</si>
  <si>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</si>
  <si>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</si>
  <si>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</si>
  <si>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</si>
  <si>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</si>
  <si>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</si>
  <si>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</si>
  <si>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</si>
  <si>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</si>
  <si>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</si>
  <si>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</si>
  <si>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</si>
  <si>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</si>
  <si>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</si>
  <si>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</si>
  <si>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</si>
  <si>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</si>
  <si>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</si>
  <si>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</si>
  <si>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</si>
  <si>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</si>
  <si>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</si>
  <si>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</si>
  <si>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</si>
  <si>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</si>
  <si>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</si>
  <si>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</si>
  <si>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</si>
  <si>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</si>
  <si>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</si>
  <si>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</si>
  <si>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</si>
  <si>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</si>
  <si>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</si>
  <si>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</si>
  <si>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</si>
  <si>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</si>
  <si>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</si>
  <si>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</si>
  <si>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</si>
  <si>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</si>
  <si>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</si>
  <si>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</si>
  <si>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</si>
  <si>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</si>
  <si>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</si>
  <si>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</si>
  <si>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</si>
  <si>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</si>
  <si>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</si>
  <si>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</si>
  <si>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</si>
  <si>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</si>
  <si>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</si>
  <si>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</si>
  <si>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</si>
  <si>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</si>
  <si>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</si>
  <si>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</si>
  <si>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</si>
  <si>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</si>
  <si>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</si>
  <si>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</si>
  <si>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</si>
  <si>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</si>
  <si>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</si>
  <si>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</si>
  <si>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</si>
  <si>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</si>
  <si>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</si>
  <si>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</si>
  <si>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</si>
  <si>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</si>
  <si>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</si>
  <si>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</si>
  <si>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</si>
  <si>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</si>
  <si>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</si>
  <si>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</si>
  <si>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</si>
  <si>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</si>
  <si>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</si>
  <si>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</si>
  <si>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</si>
  <si>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</si>
  <si>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</si>
  <si>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</si>
  <si>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</si>
  <si>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</si>
  <si>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</si>
  <si>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</si>
  <si>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</si>
  <si>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</si>
  <si>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</si>
  <si>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</si>
  <si>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</si>
  <si>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</si>
  <si>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</si>
  <si>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</si>
  <si>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</si>
  <si>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</si>
  <si>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</si>
  <si>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</si>
  <si>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</si>
  <si>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</si>
  <si>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</si>
  <si>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</si>
  <si>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</si>
  <si>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</si>
  <si>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</si>
  <si>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</si>
  <si>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</si>
  <si>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</si>
  <si>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</si>
  <si>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</si>
  <si>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</si>
  <si>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</si>
  <si>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</si>
  <si>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</si>
  <si>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</si>
  <si>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</si>
  <si>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</si>
  <si>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</si>
  <si>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</si>
  <si>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</si>
  <si>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</si>
  <si>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</si>
  <si>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</si>
  <si>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</si>
  <si>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</si>
  <si>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</si>
  <si>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</si>
  <si>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</si>
  <si>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</si>
  <si>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</si>
  <si>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</si>
  <si>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</si>
  <si>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</si>
  <si>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</si>
  <si>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</si>
  <si>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</si>
  <si>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</si>
  <si>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</si>
  <si>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</si>
  <si>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</si>
  <si>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</si>
  <si>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</si>
  <si>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</si>
  <si>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</si>
  <si>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</si>
  <si>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</si>
  <si>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</si>
  <si>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</si>
  <si>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</si>
  <si>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</si>
  <si>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</si>
  <si>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</si>
  <si>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</si>
  <si>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</si>
  <si>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</si>
  <si>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</si>
  <si>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</si>
  <si>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</si>
  <si>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</si>
  <si>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</si>
  <si>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</si>
  <si>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</si>
  <si>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</si>
  <si>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</si>
  <si>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</si>
  <si>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</si>
  <si>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</si>
  <si>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</si>
  <si>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</si>
  <si>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</si>
  <si>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</si>
  <si>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</si>
  <si>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</si>
  <si>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</si>
  <si>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</si>
  <si>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</si>
  <si>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</si>
  <si>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</si>
  <si>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</si>
  <si>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</si>
  <si>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</si>
  <si>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</si>
  <si>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</si>
  <si>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</si>
  <si>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</si>
  <si>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</si>
  <si>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</si>
  <si>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</si>
  <si>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</si>
  <si>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</si>
  <si>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</si>
  <si>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</si>
  <si>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</si>
  <si>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</si>
  <si>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</si>
  <si>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</si>
  <si>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</si>
  <si>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</si>
  <si>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</si>
  <si>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</si>
  <si>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</si>
  <si>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</si>
  <si>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</si>
  <si>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</si>
  <si>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</si>
  <si>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</si>
  <si>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</si>
  <si>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</si>
  <si>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</si>
  <si>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</si>
  <si>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</si>
  <si>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</si>
  <si>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</si>
  <si>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</si>
  <si>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</si>
  <si>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</si>
  <si>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</si>
  <si>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</si>
  <si>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</si>
  <si>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</si>
  <si>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</si>
  <si>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</si>
  <si>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</si>
  <si>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</si>
  <si>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</si>
  <si>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</si>
  <si>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</si>
  <si>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</si>
  <si>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</si>
  <si>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</si>
  <si>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</si>
  <si>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</si>
  <si>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</si>
  <si>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</si>
  <si>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</si>
  <si>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</si>
  <si>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</si>
  <si>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</si>
  <si>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</si>
  <si>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</si>
  <si>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</si>
  <si>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</si>
  <si>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</si>
  <si>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</si>
  <si>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</si>
  <si>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</si>
  <si>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</si>
  <si>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</si>
  <si>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</si>
  <si>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</si>
  <si>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</si>
  <si>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</si>
  <si>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</si>
  <si>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</si>
  <si>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</si>
  <si>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</si>
  <si>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</si>
  <si>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</si>
  <si>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</si>
  <si>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</si>
  <si>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</si>
  <si>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</si>
  <si>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</si>
  <si>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</si>
  <si>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</si>
  <si>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</si>
  <si>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</si>
  <si>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</si>
  <si>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</si>
  <si>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</si>
  <si>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</si>
  <si>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</si>
  <si>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</si>
  <si>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</si>
  <si>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</si>
  <si>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</si>
  <si>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</si>
  <si>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</si>
  <si>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</si>
  <si>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</si>
  <si>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</si>
  <si>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</si>
  <si>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</si>
  <si>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</si>
  <si>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</si>
  <si>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</si>
  <si>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</si>
  <si>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</si>
  <si>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</si>
  <si>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</si>
  <si>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</si>
  <si>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</si>
  <si>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</si>
  <si>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</si>
  <si>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</si>
  <si>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</si>
  <si>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</si>
  <si>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</si>
  <si>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</si>
  <si>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</si>
  <si>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</si>
  <si>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</si>
  <si>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</si>
  <si>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</si>
  <si>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</si>
  <si>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</si>
  <si>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</si>
  <si>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</si>
  <si>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</si>
  <si>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</si>
  <si>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</si>
  <si>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</si>
  <si>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</si>
  <si>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</si>
  <si>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</si>
  <si>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</si>
  <si>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</si>
  <si>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</si>
  <si>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</si>
  <si>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</si>
  <si>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</si>
  <si>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</si>
  <si>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</si>
  <si>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</si>
  <si>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</si>
  <si>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</si>
  <si>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</si>
  <si>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</si>
  <si>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</si>
  <si>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</si>
  <si>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</si>
  <si>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</si>
  <si>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</si>
  <si>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</si>
  <si>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</si>
  <si>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</si>
  <si>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</si>
  <si>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</si>
  <si>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</si>
  <si>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</si>
  <si>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</si>
  <si>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</si>
  <si>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</si>
  <si>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</si>
  <si>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</si>
  <si>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</si>
  <si>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</si>
  <si>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</si>
  <si>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</si>
  <si>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</si>
  <si>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</si>
  <si>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</si>
  <si>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</si>
  <si>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</si>
  <si>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</si>
  <si>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</si>
  <si>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</si>
  <si>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</si>
  <si>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</si>
  <si>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</si>
  <si>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</si>
  <si>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</si>
  <si>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</si>
  <si>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</si>
  <si>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</si>
  <si>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</si>
  <si>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</si>
  <si>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</si>
  <si>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</si>
  <si>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</si>
  <si>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</si>
  <si>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</si>
  <si>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</si>
  <si>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</si>
  <si>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</si>
  <si>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</si>
  <si>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</si>
  <si>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</si>
  <si>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</si>
  <si>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</si>
  <si>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</si>
  <si>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</si>
  <si>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</si>
  <si>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</si>
  <si>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</si>
  <si>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</si>
  <si>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</si>
  <si>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</si>
  <si>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</si>
  <si>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</si>
  <si>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</si>
  <si>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</si>
  <si>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</si>
  <si>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</si>
  <si>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</si>
  <si>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</si>
  <si>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</si>
  <si>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</si>
  <si>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</si>
  <si>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</si>
  <si>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</si>
  <si>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</si>
  <si>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</si>
  <si>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</si>
  <si>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</si>
  <si>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</si>
  <si>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</si>
  <si>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</si>
  <si>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</si>
  <si>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</si>
  <si>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</si>
  <si>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</si>
  <si>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</si>
  <si>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</si>
  <si>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</si>
  <si>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</si>
  <si>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</si>
  <si>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</si>
  <si>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</si>
  <si>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</si>
  <si>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</si>
  <si>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</si>
  <si>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</si>
  <si>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</si>
  <si>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</si>
  <si>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</si>
  <si>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</si>
  <si>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</si>
  <si>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</si>
  <si>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</si>
  <si>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</si>
  <si>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</si>
  <si>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</si>
  <si>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</si>
  <si>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</si>
  <si>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</si>
  <si>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</si>
  <si>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</si>
  <si>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</si>
  <si>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</si>
  <si>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</si>
  <si>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</si>
  <si>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</si>
  <si>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</si>
  <si>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</si>
  <si>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</si>
  <si>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</si>
  <si>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</si>
  <si>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</si>
  <si>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</si>
  <si>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</si>
  <si>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</si>
  <si>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</si>
  <si>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</si>
  <si>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</si>
  <si>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</si>
  <si>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</si>
  <si>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</si>
  <si>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</si>
  <si>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</si>
  <si>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</si>
  <si>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</si>
  <si>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</si>
  <si>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</si>
  <si>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</si>
  <si>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</si>
  <si>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</si>
  <si>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</si>
  <si>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</si>
  <si>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</si>
  <si>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</si>
  <si>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</si>
  <si>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</si>
  <si>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</si>
  <si>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</si>
  <si>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</si>
  <si>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</si>
  <si>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</si>
  <si>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</si>
  <si>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</si>
  <si>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</si>
  <si>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</si>
  <si>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</si>
  <si>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</si>
  <si>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</si>
  <si>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</si>
  <si>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</si>
  <si>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</si>
  <si>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</si>
  <si>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</si>
  <si>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</si>
  <si>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</si>
  <si>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</si>
  <si>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</si>
  <si>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</si>
  <si>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</si>
  <si>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</si>
  <si>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</si>
  <si>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</si>
  <si>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</si>
  <si>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</si>
  <si>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</si>
  <si>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</si>
  <si>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</si>
  <si>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</si>
  <si>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</si>
  <si>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</si>
  <si>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</si>
  <si>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</si>
  <si>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</si>
  <si>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</si>
  <si>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</si>
  <si>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</si>
  <si>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</si>
  <si>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</si>
  <si>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</si>
  <si>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</si>
  <si>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</si>
  <si>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</si>
  <si>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</si>
  <si>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</si>
  <si>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</si>
  <si>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</si>
  <si>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</si>
  <si>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</si>
  <si>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</si>
  <si>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</si>
  <si>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</si>
  <si>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</si>
  <si>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</si>
  <si>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</si>
  <si>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</si>
  <si>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</si>
  <si>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</si>
  <si>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</si>
  <si>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</si>
  <si>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</si>
  <si>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</si>
  <si>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</si>
  <si>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</si>
  <si>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</si>
  <si>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</si>
  <si>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</si>
  <si>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</si>
  <si>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</si>
  <si>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</si>
  <si>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</si>
  <si>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</si>
  <si>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</si>
  <si>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</si>
  <si>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</si>
  <si>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</si>
  <si>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</si>
  <si>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</si>
  <si>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</si>
  <si>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</si>
  <si>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</si>
  <si>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</si>
  <si>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</si>
  <si>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</si>
  <si>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</si>
  <si>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</si>
  <si>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</si>
  <si>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</si>
  <si>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</si>
  <si>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</si>
  <si>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</si>
  <si>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</si>
  <si>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</si>
  <si>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</si>
  <si>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</si>
  <si>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</si>
  <si>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</si>
  <si>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</si>
  <si>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</si>
  <si>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</si>
  <si>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</si>
  <si>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</si>
  <si>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</si>
  <si>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</si>
  <si>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</si>
  <si>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</si>
  <si>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</si>
  <si>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</si>
  <si>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</si>
  <si>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</si>
  <si>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</si>
  <si>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</si>
  <si>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</si>
  <si>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</si>
  <si>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</si>
  <si>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</si>
  <si>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</si>
  <si>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</si>
  <si>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</si>
  <si>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</si>
  <si>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</si>
  <si>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</si>
  <si>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</si>
  <si>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</si>
  <si>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</si>
  <si>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</si>
  <si>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</si>
  <si>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</si>
  <si>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</si>
  <si>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</si>
  <si>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</si>
  <si>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</si>
  <si>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</si>
  <si>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</si>
  <si>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</si>
  <si>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</si>
  <si>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</si>
  <si>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</si>
  <si>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</si>
  <si>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</si>
  <si>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</si>
  <si>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</si>
  <si>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</si>
  <si>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</si>
  <si>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</si>
  <si>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</si>
  <si>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</si>
  <si>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</si>
  <si>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</si>
  <si>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</si>
  <si>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</si>
  <si>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</si>
  <si>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</si>
  <si>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</si>
  <si>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</si>
  <si>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</si>
  <si>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</si>
  <si>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</si>
  <si>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</si>
  <si>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</si>
  <si>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</si>
  <si>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</si>
  <si>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</si>
  <si>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</si>
  <si>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</si>
  <si>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</si>
  <si>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</si>
  <si>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</si>
  <si>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</si>
  <si>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</si>
  <si>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</si>
  <si>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</si>
  <si>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</si>
  <si>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</si>
  <si>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</si>
  <si>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</si>
  <si>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</si>
  <si>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</si>
  <si>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</si>
  <si>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</si>
  <si>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</si>
  <si>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</si>
  <si>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</si>
  <si>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</si>
  <si>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</si>
  <si>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</si>
  <si>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</si>
  <si>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</si>
  <si>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</si>
  <si>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</si>
  <si>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</si>
  <si>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</si>
  <si>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</si>
  <si>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</si>
  <si>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</si>
  <si>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</si>
  <si>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</si>
  <si>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</si>
  <si>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</si>
  <si>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</si>
  <si>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</si>
  <si>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</si>
  <si>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</si>
  <si>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</si>
  <si>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</si>
  <si>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</si>
  <si>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</si>
  <si>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</si>
  <si>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</si>
  <si>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</si>
  <si>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</si>
  <si>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</si>
  <si>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</si>
  <si>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</si>
  <si>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</si>
  <si>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</si>
  <si>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</si>
  <si>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</si>
  <si>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</si>
  <si>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</si>
  <si>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</si>
  <si>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</si>
  <si>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</si>
  <si>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</si>
  <si>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</si>
  <si>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</si>
  <si>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</si>
  <si>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</si>
  <si>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</si>
  <si>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</si>
  <si>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</si>
  <si>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</si>
  <si>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</si>
  <si>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</si>
  <si>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</si>
  <si>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</si>
  <si>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</si>
  <si>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</si>
  <si>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</si>
  <si>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</si>
  <si>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</si>
  <si>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</si>
  <si>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</si>
  <si>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</si>
  <si>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</si>
  <si>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</si>
  <si>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</si>
  <si>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</si>
  <si>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</si>
  <si>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</si>
  <si>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</si>
  <si>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</si>
  <si>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</si>
  <si>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</si>
  <si>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</si>
  <si>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</si>
  <si>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</si>
  <si>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</si>
  <si>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</si>
  <si>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</si>
  <si>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</si>
  <si>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</si>
  <si>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</si>
  <si>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</si>
  <si>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</si>
  <si>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</si>
  <si>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</si>
  <si>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</si>
  <si>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</si>
  <si>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</si>
  <si>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</si>
  <si>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</si>
  <si>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</si>
  <si>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</si>
  <si>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</si>
  <si>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</si>
  <si>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</si>
  <si>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</si>
  <si>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</si>
  <si>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</si>
  <si>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</si>
  <si>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</si>
  <si>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</si>
  <si>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</si>
  <si>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</si>
  <si>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</si>
  <si>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</si>
  <si>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</si>
  <si>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</si>
  <si>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</si>
  <si>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</si>
  <si>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</si>
  <si>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</si>
  <si>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</si>
  <si>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</si>
  <si>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</si>
  <si>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</si>
  <si>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</si>
  <si>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</si>
  <si>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</si>
  <si>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</si>
  <si>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</si>
  <si>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</si>
  <si>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</si>
  <si>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</si>
  <si>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</si>
  <si>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</si>
  <si>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</si>
  <si>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</si>
  <si>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</si>
  <si>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</si>
  <si>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</si>
  <si>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</si>
  <si>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</si>
  <si>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</si>
  <si>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</si>
  <si>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</si>
  <si>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</si>
  <si>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</si>
  <si>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</si>
  <si>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</si>
  <si>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</si>
  <si>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</si>
  <si>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</si>
  <si>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</si>
  <si>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</si>
  <si>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</si>
  <si>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</si>
  <si>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</si>
  <si>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</si>
  <si>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</si>
  <si>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</si>
  <si>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</si>
  <si>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</si>
  <si>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</si>
  <si>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</si>
  <si>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</si>
  <si>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</si>
  <si>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</si>
  <si>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</si>
  <si>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</si>
  <si>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</si>
  <si>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</si>
  <si>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</si>
  <si>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</si>
  <si>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</si>
  <si>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</si>
  <si>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</si>
  <si>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</si>
  <si>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</si>
  <si>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</si>
  <si>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</si>
  <si>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</si>
  <si>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</si>
  <si>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</si>
  <si>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</si>
  <si>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</si>
  <si>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</si>
  <si>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</si>
  <si>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</si>
  <si>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</si>
  <si>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</si>
  <si>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</si>
  <si>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</si>
  <si>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</si>
  <si>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</si>
  <si>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</si>
  <si>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</si>
  <si>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</si>
  <si>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</si>
  <si>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</si>
  <si>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</si>
  <si>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</si>
  <si>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</si>
  <si>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</si>
  <si>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</si>
  <si>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</si>
  <si>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</si>
  <si>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</si>
  <si>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</si>
  <si>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</si>
  <si>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</si>
  <si>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</si>
  <si>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</si>
  <si>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</si>
  <si>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</si>
  <si>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</si>
  <si>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</si>
  <si>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</si>
  <si>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</si>
  <si>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</si>
  <si>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</si>
  <si>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</si>
  <si>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</si>
  <si>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</si>
  <si>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</si>
  <si>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</si>
  <si>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</si>
  <si>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</si>
  <si>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</si>
  <si>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</si>
  <si>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</si>
  <si>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</si>
  <si>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</si>
  <si>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</si>
  <si>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</si>
  <si>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</si>
  <si>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</si>
  <si>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</si>
  <si>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</si>
  <si>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</si>
  <si>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</si>
  <si>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</si>
  <si>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</si>
  <si>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</si>
  <si>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</si>
  <si>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</si>
  <si>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</si>
  <si>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</si>
  <si>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</si>
  <si>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</si>
  <si>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</si>
  <si>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</si>
  <si>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</si>
  <si>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</si>
  <si>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</si>
  <si>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</si>
  <si>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</si>
  <si>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</si>
  <si>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</si>
  <si>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</si>
  <si>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</si>
  <si>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</si>
  <si>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</si>
  <si>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</si>
  <si>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</si>
  <si>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</si>
  <si>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</si>
  <si>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</si>
  <si>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</si>
  <si>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</si>
  <si>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</si>
  <si>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</si>
  <si>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</si>
  <si>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</si>
  <si>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</si>
  <si>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</si>
  <si>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</si>
  <si>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</si>
  <si>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</si>
  <si>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</si>
  <si>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</si>
  <si>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</si>
  <si>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</si>
  <si>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</si>
  <si>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</si>
  <si>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</si>
  <si>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</si>
  <si>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</si>
  <si>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</si>
  <si>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</si>
  <si>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</si>
  <si>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</si>
  <si>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</si>
  <si>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</si>
  <si>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</si>
  <si>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</si>
  <si>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</si>
  <si>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</si>
  <si>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</si>
  <si>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</si>
  <si>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</si>
  <si>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</si>
  <si>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</si>
  <si>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</si>
  <si>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</si>
  <si>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</si>
  <si>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</si>
  <si>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</si>
  <si>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</si>
  <si>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</si>
  <si>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</si>
  <si>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</si>
  <si>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</si>
  <si>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</si>
  <si>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</si>
  <si>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</si>
  <si>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</si>
  <si>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</si>
  <si>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</si>
  <si>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</si>
  <si>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</si>
  <si>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</si>
  <si>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</si>
  <si>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</si>
  <si>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</si>
  <si>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</si>
  <si>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</si>
  <si>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</si>
  <si>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</si>
  <si>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</si>
  <si>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</si>
  <si>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</si>
  <si>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</si>
  <si>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</si>
  <si>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</si>
  <si>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</si>
  <si>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</si>
  <si>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</si>
  <si>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</si>
  <si>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</si>
  <si>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</si>
  <si>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</si>
  <si>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</si>
  <si>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</si>
  <si>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</si>
  <si>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</si>
  <si>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</si>
  <si>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</si>
  <si>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</si>
  <si>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</si>
  <si>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</si>
  <si>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</si>
  <si>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</si>
  <si>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</si>
  <si>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</si>
  <si>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</si>
  <si>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</si>
  <si>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</si>
  <si>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</si>
  <si>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</si>
  <si>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</si>
  <si>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</si>
  <si>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</si>
  <si>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</si>
  <si>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</si>
  <si>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</si>
  <si>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</si>
  <si>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</si>
  <si>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</si>
  <si>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</si>
  <si>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</si>
  <si>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</si>
  <si>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</si>
  <si>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</si>
  <si>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</si>
  <si>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</si>
  <si>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</si>
  <si>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</si>
  <si>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</si>
  <si>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</si>
  <si>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</si>
  <si>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</si>
  <si>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</si>
  <si>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</si>
  <si>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</si>
  <si>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</si>
  <si>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</si>
  <si>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</si>
  <si>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</si>
  <si>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</si>
  <si>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</si>
  <si>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</si>
  <si>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</si>
  <si>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</si>
  <si>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</si>
  <si>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</si>
  <si>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</si>
  <si>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</si>
  <si>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</si>
  <si>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</si>
  <si>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</si>
  <si>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</si>
  <si>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</si>
  <si>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</si>
  <si>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</si>
  <si>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</si>
  <si>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</si>
  <si>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</si>
  <si>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</si>
  <si>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</si>
  <si>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</si>
  <si>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</si>
  <si>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</si>
  <si>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</si>
  <si>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</si>
  <si>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</si>
  <si>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</si>
  <si>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</si>
  <si>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</si>
  <si>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</si>
  <si>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</si>
  <si>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</si>
  <si>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</si>
  <si>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</si>
  <si>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</si>
  <si>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</si>
  <si>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</si>
  <si>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</si>
  <si>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</si>
  <si>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</si>
  <si>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</si>
  <si>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</si>
  <si>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</si>
  <si>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</si>
  <si>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</si>
  <si>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</si>
  <si>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</si>
  <si>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</si>
  <si>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</si>
  <si>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</si>
  <si>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</si>
  <si>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</si>
  <si>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</si>
  <si>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</si>
  <si>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</si>
  <si>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</si>
  <si>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</si>
  <si>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</si>
  <si>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</si>
  <si>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</si>
  <si>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</si>
  <si>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</si>
  <si>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</si>
  <si>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</si>
  <si>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</si>
  <si>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</si>
  <si>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</si>
  <si>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</si>
  <si>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</si>
  <si>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</si>
  <si>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</si>
  <si>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</si>
  <si>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</si>
  <si>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</si>
  <si>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</si>
  <si>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</si>
  <si>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</si>
  <si>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</si>
  <si>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</si>
  <si>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</si>
  <si>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</si>
  <si>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</si>
  <si>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</si>
  <si>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</si>
  <si>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</si>
  <si>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</si>
  <si>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</si>
  <si>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</si>
  <si>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</si>
  <si>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</si>
  <si>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</si>
  <si>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</si>
  <si>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</si>
  <si>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</si>
  <si>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</si>
  <si>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</si>
  <si>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</si>
  <si>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</si>
  <si>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</si>
  <si>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</si>
  <si>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</si>
  <si>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</si>
  <si>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</si>
  <si>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</si>
  <si>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</si>
  <si>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</si>
  <si>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</si>
  <si>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</si>
  <si>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</si>
  <si>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</si>
  <si>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</si>
  <si>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</si>
  <si>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</si>
  <si>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</si>
  <si>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</si>
  <si>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</si>
  <si>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</si>
  <si>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</si>
  <si>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</si>
  <si>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</si>
  <si>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</si>
  <si>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</si>
  <si>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</si>
  <si>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</si>
  <si>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</si>
  <si>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</si>
  <si>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</si>
  <si>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</si>
  <si>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</si>
  <si>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</si>
  <si>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</si>
  <si>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</si>
  <si>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</si>
  <si>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</si>
  <si>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</si>
  <si>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</si>
  <si>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</si>
  <si>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</si>
  <si>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</si>
  <si>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</si>
  <si>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</si>
  <si>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</si>
  <si>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</si>
  <si>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</si>
  <si>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</si>
  <si>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</si>
  <si>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</si>
  <si>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</si>
  <si>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</si>
  <si>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</si>
  <si>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</si>
  <si>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</si>
  <si>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</si>
  <si>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</si>
  <si>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</si>
  <si>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</si>
  <si>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</si>
  <si>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</si>
  <si>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</si>
  <si>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</si>
  <si>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</si>
  <si>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</si>
  <si>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</si>
  <si>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</si>
  <si>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</si>
  <si>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</si>
  <si>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</si>
  <si>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</si>
  <si>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</si>
  <si>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</si>
  <si>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</si>
  <si>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</si>
  <si>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</si>
  <si>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</si>
  <si>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</si>
  <si>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</si>
  <si>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</si>
  <si>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</si>
  <si>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</si>
  <si>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</si>
  <si>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</si>
  <si>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</si>
  <si>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</si>
  <si>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</si>
  <si>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</si>
  <si>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</si>
  <si>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</si>
  <si>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</si>
  <si>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</si>
  <si>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</si>
  <si>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</si>
  <si>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</si>
  <si>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</si>
  <si>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</si>
  <si>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</si>
  <si>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</si>
  <si>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</si>
  <si>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</si>
  <si>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</si>
  <si>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</si>
  <si>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</si>
  <si>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</si>
  <si>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</si>
  <si>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</si>
  <si>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</si>
  <si>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</si>
  <si>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</si>
  <si>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</si>
  <si>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</si>
  <si>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</si>
  <si>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</si>
  <si>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</si>
  <si>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</si>
  <si>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</si>
  <si>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</si>
  <si>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</si>
  <si>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</si>
  <si>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</si>
  <si>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</si>
  <si>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</si>
  <si>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</si>
  <si>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</si>
  <si>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</si>
  <si>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</si>
  <si>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</si>
  <si>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</si>
  <si>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</si>
  <si>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</si>
  <si>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</si>
  <si>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</si>
  <si>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</si>
  <si>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</si>
  <si>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</si>
  <si>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</si>
  <si>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</si>
  <si>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</si>
  <si>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</si>
  <si>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</si>
  <si>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</si>
  <si>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</si>
  <si>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</si>
  <si>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</si>
  <si>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</si>
  <si>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</si>
  <si>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</si>
  <si>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</si>
  <si>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</si>
  <si>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</si>
  <si>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</si>
  <si>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</si>
  <si>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</si>
  <si>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</si>
  <si>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</si>
  <si>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</si>
  <si>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</si>
  <si>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</si>
  <si>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</si>
  <si>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</si>
  <si>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</si>
  <si>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</si>
  <si>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</si>
  <si>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</si>
  <si>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</si>
  <si>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</si>
  <si>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</si>
  <si>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</si>
  <si>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</si>
  <si>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</si>
  <si>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</si>
  <si>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</si>
  <si>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</si>
  <si>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</si>
  <si>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</si>
  <si>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</si>
  <si>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</si>
  <si>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</si>
  <si>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</si>
  <si>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</si>
  <si>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</si>
  <si>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</si>
  <si>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</si>
  <si>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</si>
  <si>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</si>
  <si>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</si>
  <si>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</si>
  <si>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</si>
  <si>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</si>
  <si>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</si>
  <si>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</si>
  <si>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</si>
  <si>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</si>
  <si>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</si>
  <si>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</si>
  <si>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</si>
  <si>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</si>
  <si>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</si>
  <si>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</si>
  <si>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</si>
  <si>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</si>
  <si>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</si>
  <si>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</si>
  <si>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</si>
  <si>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</si>
  <si>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</si>
  <si>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</si>
  <si>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</si>
  <si>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</si>
  <si>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</si>
  <si>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</si>
  <si>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</si>
  <si>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</si>
  <si>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</si>
  <si>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</si>
  <si>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</si>
  <si>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</si>
  <si>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</si>
  <si>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</si>
  <si>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</si>
  <si>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</si>
  <si>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</si>
  <si>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</si>
  <si>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</si>
  <si>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</si>
  <si>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</si>
  <si>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</si>
  <si>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</si>
  <si>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</si>
  <si>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</si>
  <si>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</si>
  <si>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</si>
  <si>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</si>
  <si>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</si>
  <si>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</si>
  <si>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</si>
  <si>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</si>
  <si>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</si>
  <si>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</si>
  <si>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</si>
  <si>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</si>
  <si>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</si>
  <si>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</si>
  <si>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</si>
  <si>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</si>
  <si>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</si>
  <si>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</si>
  <si>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</si>
  <si>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</si>
  <si>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</si>
  <si>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</si>
  <si>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</si>
  <si>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</si>
  <si>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</si>
  <si>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</si>
  <si>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</si>
  <si>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</si>
  <si>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</si>
  <si>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</si>
  <si>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</si>
  <si>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</si>
  <si>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</si>
  <si>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</si>
  <si>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</si>
  <si>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</si>
  <si>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</si>
  <si>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</si>
  <si>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</si>
  <si>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</si>
  <si>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</si>
  <si>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</si>
  <si>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</si>
  <si>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</si>
  <si>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</si>
  <si>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</si>
  <si>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</si>
  <si>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</si>
  <si>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</si>
  <si>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</si>
  <si>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</si>
  <si>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</si>
  <si>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</si>
  <si>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</si>
  <si>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</si>
  <si>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</si>
  <si>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</si>
  <si>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</si>
  <si>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</si>
  <si>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</si>
  <si>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</si>
  <si>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</si>
  <si>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</si>
  <si>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</si>
  <si>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</si>
  <si>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</si>
  <si>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</si>
  <si>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</si>
  <si>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</si>
  <si>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</si>
  <si>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</si>
  <si>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</si>
  <si>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</si>
  <si>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</si>
  <si>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</si>
  <si>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</si>
  <si>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</si>
  <si>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</si>
  <si>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</si>
  <si>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</si>
  <si>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</si>
  <si>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</si>
  <si>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</si>
  <si>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</si>
  <si>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</si>
  <si>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</si>
  <si>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</si>
  <si>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</si>
  <si>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</si>
  <si>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</si>
  <si>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</si>
  <si>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</si>
  <si>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</si>
  <si>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</si>
  <si>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</si>
  <si>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</si>
  <si>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</si>
  <si>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</si>
  <si>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</si>
  <si>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</si>
  <si>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</si>
  <si>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</si>
  <si>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</si>
  <si>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</si>
  <si>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</si>
  <si>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</si>
  <si>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</si>
  <si>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</si>
  <si>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</si>
  <si>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</si>
  <si>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</si>
  <si>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</si>
  <si>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</si>
  <si>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</si>
  <si>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</si>
  <si>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</si>
  <si>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</si>
  <si>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</si>
  <si>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</si>
  <si>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</si>
  <si>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</si>
  <si>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</si>
  <si>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</si>
  <si>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</si>
  <si>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</si>
  <si>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</si>
  <si>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</si>
  <si>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</si>
  <si>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</si>
  <si>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</si>
  <si>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</si>
  <si>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</si>
  <si>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</si>
  <si>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</si>
  <si>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</si>
  <si>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</si>
  <si>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</si>
  <si>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</si>
  <si>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</si>
  <si>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</si>
  <si>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</si>
  <si>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</si>
  <si>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</si>
  <si>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</si>
  <si>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</si>
  <si>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</si>
  <si>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</si>
  <si>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</si>
  <si>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</si>
  <si>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</si>
  <si>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</si>
  <si>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</si>
  <si>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</si>
  <si>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</si>
  <si>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</si>
  <si>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</si>
  <si>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</si>
  <si>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</si>
  <si>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</si>
  <si>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</si>
  <si>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</si>
  <si>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</si>
  <si>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</si>
  <si>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</si>
  <si>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</si>
  <si>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</si>
  <si>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</si>
  <si>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</si>
  <si>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</si>
  <si>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</si>
  <si>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</si>
  <si>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</si>
  <si>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</si>
  <si>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</si>
  <si>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</si>
  <si>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</si>
  <si>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</si>
  <si>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</si>
  <si>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</si>
  <si>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</si>
  <si>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</si>
  <si>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</si>
  <si>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</si>
  <si>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</si>
  <si>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</si>
  <si>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</si>
  <si>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</si>
  <si>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</si>
  <si>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</si>
  <si>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</si>
  <si>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</si>
  <si>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</si>
  <si>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</si>
  <si>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</si>
  <si>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</si>
  <si>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</si>
  <si>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</si>
  <si>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</si>
  <si>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</si>
  <si>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</si>
  <si>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</si>
  <si>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</si>
  <si>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</si>
  <si>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</si>
  <si>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</si>
  <si>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</si>
  <si>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</si>
  <si>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</si>
  <si>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</si>
  <si>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</si>
  <si>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</si>
  <si>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</si>
  <si>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</si>
  <si>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</si>
  <si>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</si>
  <si>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</si>
  <si>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</si>
  <si>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</si>
  <si>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</si>
  <si>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</si>
  <si>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</si>
  <si>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</si>
  <si>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</si>
  <si>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</si>
  <si>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</si>
  <si>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</si>
  <si>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</si>
  <si>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</si>
  <si>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</si>
  <si>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</si>
  <si>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</si>
  <si>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</si>
  <si>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</si>
  <si>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</si>
  <si>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</si>
  <si>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</si>
  <si>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</si>
  <si>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</si>
  <si>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</si>
  <si>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</si>
  <si>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</si>
  <si>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</si>
  <si>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</si>
  <si>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</si>
  <si>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</si>
  <si>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</si>
  <si>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</si>
  <si>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</si>
  <si>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</si>
  <si>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</si>
  <si>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</si>
  <si>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</si>
  <si>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</si>
  <si>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</si>
  <si>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</si>
  <si>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</si>
  <si>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</si>
  <si>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</si>
  <si>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</si>
  <si>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</si>
  <si>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</si>
  <si>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</si>
  <si>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</si>
  <si>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</si>
  <si>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</si>
  <si>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</si>
  <si>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</si>
  <si>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</si>
  <si>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</si>
  <si>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</si>
  <si>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</si>
  <si>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</si>
  <si>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</si>
  <si>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</si>
  <si>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</si>
  <si>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</si>
  <si>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</si>
  <si>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</si>
  <si>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</si>
  <si>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</si>
  <si>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</si>
  <si>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</si>
  <si>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</si>
  <si>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</si>
  <si>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</si>
  <si>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</si>
  <si>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</si>
  <si>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</si>
  <si>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</si>
  <si>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</si>
  <si>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</si>
  <si>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</si>
  <si>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</si>
  <si>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</si>
  <si>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</si>
  <si>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</si>
  <si>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</si>
  <si>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</si>
  <si>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</si>
  <si>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</si>
  <si>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</si>
  <si>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</si>
  <si>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</si>
  <si>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</si>
  <si>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</si>
  <si>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</si>
  <si>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</si>
  <si>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</si>
  <si>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</si>
  <si>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</si>
  <si>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</si>
  <si>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</si>
  <si>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</si>
  <si>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</si>
  <si>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</si>
  <si>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</si>
  <si>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</si>
  <si>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</si>
  <si>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</si>
  <si>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</si>
  <si>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</si>
  <si>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</si>
  <si>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</si>
  <si>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</si>
  <si>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</si>
  <si>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</si>
  <si>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</si>
  <si>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</si>
  <si>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</si>
  <si>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</si>
  <si>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</si>
  <si>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</si>
  <si>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</si>
  <si>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</si>
  <si>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</si>
  <si>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</si>
  <si>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</si>
  <si>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</si>
  <si>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</si>
  <si>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</si>
  <si>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</si>
  <si>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</si>
  <si>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</si>
  <si>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</si>
  <si>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</si>
  <si>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</si>
  <si>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</si>
  <si>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</si>
  <si>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</si>
  <si>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</si>
  <si>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</si>
  <si>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</si>
  <si>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</si>
  <si>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</si>
  <si>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</si>
  <si>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</si>
  <si>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</si>
  <si>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</si>
  <si>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</si>
  <si>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</si>
  <si>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</si>
  <si>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</si>
  <si>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</si>
  <si>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</si>
  <si>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</si>
  <si>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</si>
  <si>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</si>
  <si>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</si>
  <si>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</si>
  <si>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</si>
  <si>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</si>
  <si>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</si>
  <si>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</si>
  <si>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</si>
  <si>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</si>
  <si>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</si>
  <si>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</si>
  <si>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</si>
  <si>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</si>
  <si>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</si>
  <si>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</si>
  <si>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</si>
  <si>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</si>
  <si>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</si>
  <si>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</si>
  <si>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</si>
  <si>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</si>
  <si>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</si>
  <si>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</si>
  <si>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</si>
  <si>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</si>
  <si>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</si>
  <si>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</si>
  <si>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</si>
  <si>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</si>
  <si>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</si>
  <si>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</si>
  <si>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</si>
  <si>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</si>
  <si>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</si>
  <si>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</si>
  <si>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</si>
  <si>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</si>
  <si>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</si>
  <si>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</si>
  <si>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</si>
  <si>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</si>
  <si>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</si>
  <si>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</si>
  <si>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</si>
  <si>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</si>
  <si>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</si>
  <si>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</si>
  <si>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</si>
  <si>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</si>
  <si>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</si>
  <si>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</si>
  <si>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</si>
  <si>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</si>
  <si>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</si>
  <si>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</si>
  <si>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</si>
  <si>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</si>
  <si>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</si>
  <si>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</si>
  <si>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</si>
  <si>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</si>
  <si>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</si>
  <si>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</si>
  <si>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</si>
  <si>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</si>
  <si>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</si>
  <si>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</si>
  <si>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</si>
  <si>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</si>
  <si>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</si>
  <si>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</si>
  <si>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</si>
  <si>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</si>
  <si>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</si>
  <si>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</si>
  <si>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</si>
  <si>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</si>
  <si>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</si>
  <si>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</si>
  <si>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</si>
  <si>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</si>
  <si>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</si>
  <si>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</si>
  <si>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</si>
  <si>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</si>
  <si>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</si>
  <si>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</si>
  <si>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</si>
  <si>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</si>
  <si>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</si>
  <si>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</si>
  <si>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</si>
  <si>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</si>
  <si>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</si>
  <si>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</si>
  <si>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</si>
  <si>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</si>
  <si>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</si>
  <si>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</si>
  <si>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</si>
  <si>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</si>
  <si>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</si>
  <si>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</si>
  <si>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</si>
  <si>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</si>
  <si>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</si>
  <si>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</si>
  <si>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</si>
  <si>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</si>
  <si>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</si>
  <si>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</si>
  <si>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</si>
  <si>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</si>
  <si>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</si>
  <si>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</si>
  <si>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</si>
  <si>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</si>
  <si>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</si>
  <si>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</si>
  <si>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</si>
  <si>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</si>
  <si>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</si>
  <si>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</si>
  <si>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</si>
  <si>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</si>
  <si>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</si>
  <si>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</si>
  <si>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</si>
  <si>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</si>
  <si>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</si>
  <si>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</si>
  <si>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</si>
  <si>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</si>
  <si>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</si>
  <si>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</si>
  <si>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</si>
  <si>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</si>
  <si>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</si>
  <si>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</si>
  <si>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</si>
  <si>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</si>
  <si>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</si>
  <si>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</si>
  <si>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</si>
  <si>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</si>
  <si>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</si>
  <si>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</si>
  <si>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</si>
  <si>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</si>
  <si>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</si>
  <si>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</si>
  <si>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</si>
  <si>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</si>
  <si>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</si>
  <si>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</si>
  <si>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</si>
  <si>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</si>
  <si>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</si>
  <si>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</si>
  <si>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</si>
  <si>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</si>
  <si>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</si>
  <si>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</si>
  <si>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</si>
  <si>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</si>
  <si>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</si>
  <si>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</si>
  <si>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</si>
  <si>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</si>
  <si>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</si>
  <si>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</si>
  <si>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</si>
  <si>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</si>
  <si>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</si>
  <si>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</si>
  <si>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</si>
  <si>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</si>
  <si>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</si>
  <si>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</si>
  <si>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</si>
  <si>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</si>
  <si>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</si>
  <si>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</si>
  <si>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</si>
  <si>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</si>
  <si>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</si>
  <si>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</si>
  <si>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</si>
  <si>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</si>
  <si>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</si>
  <si>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</si>
  <si>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</si>
  <si>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</si>
  <si>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</si>
  <si>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</si>
  <si>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</si>
  <si>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</si>
  <si>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</si>
  <si>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</si>
  <si>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</si>
  <si>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</si>
  <si>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</si>
  <si>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</si>
  <si>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</si>
  <si>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</si>
  <si>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</si>
  <si>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</si>
  <si>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</si>
  <si>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</si>
  <si>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</si>
  <si>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</si>
  <si>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</si>
  <si>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</si>
  <si>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</si>
  <si>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</si>
  <si>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</si>
  <si>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</si>
  <si>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</si>
  <si>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</si>
  <si>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</si>
  <si>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</si>
  <si>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</si>
  <si>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</si>
  <si>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</si>
  <si>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</si>
  <si>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</si>
  <si>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</si>
  <si>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</si>
  <si>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</si>
  <si>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</si>
  <si>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</si>
  <si>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</si>
  <si>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</si>
  <si>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</si>
  <si>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</si>
  <si>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</si>
  <si>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</si>
  <si>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</si>
  <si>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</si>
  <si>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</si>
  <si>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</si>
  <si>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</si>
  <si>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</si>
  <si>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</si>
  <si>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</si>
  <si>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</si>
  <si>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</si>
  <si>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</si>
  <si>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</si>
  <si>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</si>
  <si>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</si>
  <si>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</si>
  <si>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</si>
  <si>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</si>
  <si>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</si>
  <si>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</si>
  <si>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</si>
  <si>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</si>
  <si>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</si>
  <si>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</si>
  <si>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</si>
  <si>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</si>
  <si>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</si>
  <si>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</si>
  <si>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</si>
  <si>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</si>
  <si>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</si>
  <si>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</si>
  <si>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</si>
  <si>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</si>
  <si>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</si>
  <si>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</si>
  <si>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</si>
  <si>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</si>
  <si>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</si>
  <si>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</si>
  <si>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</si>
  <si>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</si>
  <si>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</si>
  <si>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</si>
  <si>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</si>
  <si>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</si>
  <si>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</si>
  <si>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</si>
  <si>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</si>
  <si>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</si>
  <si>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</si>
  <si>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</si>
  <si>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</si>
  <si>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</si>
  <si>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</si>
  <si>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</si>
  <si>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</si>
  <si>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</si>
  <si>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</si>
  <si>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</si>
  <si>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</si>
  <si>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</si>
  <si>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</si>
  <si>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</si>
  <si>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</si>
  <si>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</si>
  <si>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</si>
  <si>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</si>
  <si>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</si>
  <si>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</si>
  <si>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</si>
  <si>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</si>
  <si>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</si>
  <si>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</si>
  <si>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</si>
  <si>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</si>
  <si>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</si>
  <si>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</si>
  <si>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</si>
  <si>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</si>
  <si>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</si>
  <si>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</si>
  <si>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</si>
  <si>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</si>
  <si>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</si>
  <si>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</si>
  <si>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</si>
  <si>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</si>
  <si>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</si>
  <si>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</si>
  <si>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</si>
  <si>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</si>
  <si>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</si>
  <si>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</si>
  <si>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</si>
  <si>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</si>
  <si>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</si>
  <si>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</si>
  <si>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</si>
  <si>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</si>
  <si>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</si>
  <si>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</si>
  <si>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</si>
  <si>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</si>
  <si>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</si>
  <si>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</si>
  <si>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</si>
  <si>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</si>
  <si>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</si>
  <si>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</si>
  <si>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</si>
  <si>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</si>
  <si>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</si>
  <si>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</si>
  <si>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</si>
  <si>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</si>
  <si>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</si>
  <si>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</si>
  <si>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</si>
  <si>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</si>
  <si>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</si>
  <si>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</si>
  <si>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</si>
  <si>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</si>
  <si>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</si>
  <si>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</si>
  <si>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</si>
  <si>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</si>
  <si>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</si>
  <si>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</si>
  <si>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</si>
  <si>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</si>
  <si>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</si>
  <si>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</si>
  <si>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</si>
  <si>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</si>
  <si>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</si>
  <si>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</si>
  <si>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</si>
  <si>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</si>
  <si>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</si>
  <si>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</si>
  <si>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</si>
  <si>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</si>
  <si>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</si>
  <si>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</si>
  <si>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</si>
  <si>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</si>
  <si>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</si>
  <si>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</si>
  <si>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</si>
  <si>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</si>
  <si>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</si>
  <si>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</si>
  <si>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</si>
  <si>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</si>
  <si>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</si>
  <si>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</si>
  <si>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</si>
  <si>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</si>
  <si>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</si>
  <si>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</si>
  <si>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</si>
  <si>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</si>
  <si>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</si>
  <si>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</si>
  <si>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</si>
  <si>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</si>
  <si>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</si>
  <si>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</si>
  <si>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</si>
  <si>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</si>
  <si>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</si>
  <si>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</si>
  <si>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</si>
  <si>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</si>
  <si>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</si>
  <si>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</si>
  <si>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</si>
  <si>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</si>
  <si>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</si>
  <si>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</si>
  <si>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</si>
  <si>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</si>
  <si>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</si>
  <si>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</si>
  <si>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</si>
  <si>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</si>
  <si>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</si>
  <si>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</si>
  <si>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</si>
  <si>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</si>
  <si>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</si>
  <si>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</si>
  <si>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</si>
  <si>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</si>
  <si>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</si>
  <si>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</si>
  <si>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</si>
  <si>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</si>
  <si>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</si>
  <si>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</si>
  <si>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</si>
  <si>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</si>
  <si>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</si>
  <si>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</si>
  <si>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</si>
  <si>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</si>
  <si>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</si>
  <si>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</si>
  <si>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</si>
  <si>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</si>
  <si>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</si>
  <si>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</si>
  <si>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</si>
  <si>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</si>
  <si>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</si>
  <si>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</si>
  <si>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</si>
  <si>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</si>
  <si>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</si>
  <si>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</si>
  <si>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</si>
  <si>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</si>
  <si>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</si>
  <si>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</si>
  <si>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</si>
  <si>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</si>
  <si>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</si>
  <si>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</si>
  <si>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</si>
  <si>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</si>
  <si>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</si>
  <si>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</si>
  <si>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</si>
  <si>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</si>
  <si>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</si>
  <si>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</si>
  <si>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</si>
  <si>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</si>
  <si>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</si>
  <si>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</si>
  <si>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</si>
  <si>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</si>
  <si>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</si>
  <si>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</si>
  <si>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</si>
  <si>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</si>
  <si>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</si>
  <si>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</si>
  <si>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</si>
  <si>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</si>
  <si>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</si>
  <si>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</si>
  <si>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</si>
  <si>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</si>
  <si>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</si>
  <si>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</si>
  <si>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</si>
  <si>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</si>
  <si>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</si>
  <si>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</si>
  <si>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</si>
  <si>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</si>
  <si>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</si>
  <si>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</si>
  <si>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</si>
  <si>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</si>
  <si>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</si>
  <si>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</si>
  <si>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</si>
  <si>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</si>
  <si>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</si>
  <si>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</si>
  <si>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</si>
  <si>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</si>
  <si>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</si>
  <si>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</si>
  <si>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</si>
  <si>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</si>
  <si>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</si>
  <si>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</si>
  <si>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</si>
  <si>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</si>
  <si>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</si>
  <si>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</si>
  <si>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</si>
  <si>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</si>
  <si>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</si>
  <si>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</si>
  <si>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</si>
  <si>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</si>
  <si>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</si>
  <si>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</si>
  <si>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</si>
  <si>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</si>
  <si>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</si>
  <si>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</si>
  <si>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</si>
  <si>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</si>
  <si>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</si>
  <si>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</si>
  <si>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</si>
  <si>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</si>
  <si>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</si>
  <si>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</si>
  <si>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</si>
  <si>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</si>
  <si>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</si>
  <si>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</si>
  <si>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</si>
  <si>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</si>
  <si>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</si>
  <si>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</si>
  <si>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</si>
  <si>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</si>
  <si>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</si>
  <si>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</si>
  <si>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</si>
  <si>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</si>
  <si>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</si>
  <si>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</si>
  <si>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</si>
  <si>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</si>
  <si>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</si>
  <si>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</si>
  <si>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</si>
  <si>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</si>
  <si>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</si>
  <si>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</si>
  <si>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</si>
  <si>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</si>
  <si>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</si>
  <si>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</si>
  <si>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</si>
  <si>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</si>
  <si>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</si>
  <si>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</si>
  <si>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</si>
  <si>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</si>
  <si>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</si>
  <si>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</si>
  <si>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</si>
  <si>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</si>
  <si>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</si>
  <si>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</si>
  <si>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</si>
  <si>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</si>
  <si>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</si>
  <si>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</si>
  <si>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</si>
  <si>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</si>
  <si>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</si>
  <si>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</si>
  <si>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</si>
  <si>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</si>
  <si>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</si>
  <si>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</si>
  <si>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</si>
  <si>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</si>
  <si>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</si>
  <si>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</si>
  <si>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</si>
  <si>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</si>
  <si>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</si>
  <si>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</si>
  <si>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</si>
  <si>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</si>
  <si>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</si>
  <si>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</si>
  <si>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</si>
  <si>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</si>
  <si>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</si>
  <si>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</si>
  <si>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</si>
  <si>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</si>
  <si>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</si>
  <si>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</si>
  <si>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</si>
  <si>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</si>
  <si>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</si>
  <si>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</si>
  <si>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</si>
  <si>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</si>
  <si>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</si>
  <si>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</si>
  <si>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</si>
  <si>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</si>
  <si>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</si>
  <si>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</si>
  <si>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</si>
  <si>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</si>
  <si>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</si>
  <si>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</si>
  <si>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</si>
  <si>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</si>
  <si>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</si>
  <si>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</si>
  <si>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</si>
  <si>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</si>
  <si>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</si>
  <si>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</si>
  <si>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</si>
  <si>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</si>
  <si>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</si>
  <si>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</si>
  <si>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</si>
  <si>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</si>
  <si>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</si>
  <si>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</si>
  <si>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</si>
  <si>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</si>
  <si>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</si>
  <si>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</si>
  <si>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</si>
  <si>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</si>
  <si>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</si>
  <si>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</si>
  <si>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</si>
  <si>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</si>
  <si>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</si>
  <si>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</si>
  <si>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</si>
  <si>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</si>
  <si>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</si>
  <si>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</si>
  <si>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</si>
  <si>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</si>
  <si>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</si>
  <si>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</si>
  <si>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</si>
  <si>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</si>
  <si>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</si>
  <si>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</si>
  <si>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</si>
  <si>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</si>
  <si>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</si>
  <si>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</si>
  <si>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</si>
  <si>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</si>
  <si>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</si>
  <si>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</si>
  <si>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</si>
  <si>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</si>
  <si>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</si>
  <si>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</si>
  <si>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</si>
  <si>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</si>
  <si>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</si>
  <si>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</si>
  <si>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</si>
  <si>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</si>
  <si>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</si>
  <si>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</si>
  <si>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</si>
  <si>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</si>
  <si>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</si>
  <si>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</si>
  <si>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</si>
  <si>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</si>
  <si>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</si>
  <si>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</si>
  <si>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</si>
  <si>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</si>
  <si>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</si>
  <si>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</si>
  <si>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</si>
  <si>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</si>
  <si>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</si>
  <si>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</si>
  <si>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</si>
  <si>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</si>
  <si>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</si>
  <si>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</si>
  <si>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</si>
  <si>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</si>
  <si>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</si>
  <si>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</si>
  <si>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</si>
  <si>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</si>
  <si>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</si>
  <si>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</si>
  <si>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</si>
  <si>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</si>
  <si>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</si>
  <si>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</si>
  <si>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</si>
  <si>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</si>
  <si>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</si>
  <si>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</si>
  <si>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</si>
  <si>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</si>
  <si>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</si>
  <si>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</si>
  <si>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</si>
  <si>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</si>
  <si>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</si>
  <si>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</si>
  <si>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</si>
  <si>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</si>
  <si>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</si>
  <si>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</si>
  <si>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</si>
  <si>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</si>
  <si>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</si>
  <si>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</si>
  <si>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</si>
  <si>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</si>
  <si>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</si>
  <si>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</si>
  <si>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</si>
  <si>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</si>
  <si>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</si>
  <si>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</si>
  <si>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</si>
  <si>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</si>
  <si>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</si>
  <si>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</si>
  <si>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</si>
  <si>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</si>
  <si>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</si>
  <si>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</si>
  <si>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</si>
  <si>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</si>
  <si>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</si>
  <si>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</si>
  <si>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</si>
  <si>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</si>
  <si>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</si>
  <si>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</si>
  <si>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</si>
  <si>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</si>
  <si>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</si>
  <si>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</si>
  <si>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</si>
  <si>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</si>
  <si>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</si>
  <si>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</si>
  <si>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</si>
  <si>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</si>
  <si>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</si>
  <si>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</si>
  <si>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</si>
  <si>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</si>
  <si>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</si>
  <si>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</si>
  <si>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</si>
  <si>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</si>
  <si>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</si>
  <si>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</si>
  <si>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</si>
  <si>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</si>
  <si>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</si>
  <si>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</si>
  <si>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</si>
  <si>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</si>
  <si>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</si>
  <si>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</si>
  <si>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</si>
  <si>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</si>
  <si>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</si>
  <si>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</si>
  <si>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</si>
  <si>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</si>
  <si>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</si>
  <si>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</si>
  <si>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</si>
  <si>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</si>
  <si>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</si>
  <si>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</si>
  <si>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</si>
  <si>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</si>
  <si>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</si>
  <si>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</si>
  <si>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</si>
  <si>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</si>
  <si>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</si>
  <si>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</si>
  <si>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</si>
  <si>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</si>
  <si>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</si>
  <si>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</si>
  <si>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</si>
  <si>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</si>
  <si>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</si>
  <si>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</si>
  <si>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</si>
  <si>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</si>
  <si>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</si>
  <si>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</si>
  <si>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</si>
  <si>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</si>
  <si>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</si>
  <si>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</si>
  <si>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</si>
  <si>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</si>
  <si>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</si>
  <si>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</si>
  <si>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</si>
  <si>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</si>
  <si>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</si>
  <si>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</si>
  <si>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</si>
  <si>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</si>
  <si>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</si>
  <si>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</si>
  <si>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</si>
  <si>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</si>
  <si>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</si>
  <si>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</si>
  <si>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</si>
  <si>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</si>
  <si>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</si>
  <si>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</si>
  <si>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</si>
  <si>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</si>
  <si>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</si>
  <si>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</si>
  <si>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</si>
  <si>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</si>
  <si>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</si>
  <si>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</si>
  <si>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</si>
  <si>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</si>
  <si>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</si>
  <si>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</si>
  <si>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</si>
  <si>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</si>
  <si>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</si>
  <si>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</si>
  <si>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</si>
  <si>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</si>
  <si>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</si>
  <si>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</si>
  <si>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</si>
  <si>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</si>
  <si>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</si>
  <si>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</si>
  <si>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</si>
  <si>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</si>
  <si>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</si>
  <si>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</si>
  <si>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</si>
  <si>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</si>
  <si>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</si>
  <si>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</si>
  <si>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</si>
  <si>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</si>
  <si>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</si>
  <si>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</si>
  <si>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</si>
  <si>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</si>
  <si>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</si>
  <si>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</si>
  <si>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</si>
  <si>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</si>
  <si>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</si>
  <si>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</si>
  <si>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</si>
  <si>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</si>
  <si>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</si>
  <si>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</si>
  <si>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</si>
  <si>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</si>
  <si>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</si>
  <si>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</si>
  <si>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</si>
  <si>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</si>
  <si>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</si>
  <si>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</si>
  <si>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</si>
  <si>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</si>
  <si>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</si>
  <si>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</si>
  <si>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</si>
  <si>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</si>
  <si>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</si>
  <si>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</si>
  <si>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</si>
  <si>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</si>
  <si>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</si>
  <si>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</si>
  <si>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</si>
  <si>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</si>
  <si>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</si>
  <si>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</si>
  <si>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</si>
  <si>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</si>
  <si>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</si>
  <si>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</si>
  <si>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</si>
  <si>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</si>
  <si>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</si>
  <si>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</si>
  <si>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</si>
  <si>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</si>
  <si>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</si>
  <si>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</si>
  <si>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</si>
  <si>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</si>
  <si>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</si>
  <si>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</si>
  <si>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</si>
  <si>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</si>
  <si>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</si>
  <si>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</si>
  <si>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</si>
  <si>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</si>
  <si>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</si>
  <si>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</si>
  <si>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</si>
  <si>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</si>
  <si>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</si>
  <si>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</si>
  <si>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</si>
  <si>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</si>
  <si>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</si>
  <si>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</si>
  <si>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</si>
  <si>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</si>
  <si>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</si>
  <si>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</si>
  <si>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</si>
  <si>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</si>
  <si>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</si>
  <si>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</si>
  <si>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</si>
  <si>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</si>
  <si>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</si>
  <si>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</si>
  <si>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</si>
  <si>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</si>
  <si>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</si>
  <si>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</si>
  <si>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</si>
  <si>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</si>
  <si>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</si>
  <si>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</si>
  <si>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</si>
  <si>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</si>
  <si>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</si>
  <si>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</si>
  <si>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</si>
  <si>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</si>
  <si>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</si>
  <si>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</si>
  <si>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</si>
  <si>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</si>
  <si>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</si>
  <si>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</si>
  <si>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</si>
  <si>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</si>
  <si>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</si>
  <si>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</si>
  <si>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</si>
  <si>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</si>
  <si>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</si>
  <si>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</si>
  <si>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</si>
  <si>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</si>
  <si>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</si>
  <si>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</si>
  <si>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</si>
  <si>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</si>
  <si>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</si>
  <si>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</si>
  <si>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</si>
  <si>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</si>
  <si>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</si>
  <si>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</si>
  <si>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</si>
  <si>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</si>
  <si>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</si>
  <si>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</si>
  <si>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</si>
  <si>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</si>
  <si>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</si>
  <si>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</si>
  <si>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</si>
  <si>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</si>
  <si>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</si>
  <si>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</si>
  <si>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</si>
  <si>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</si>
  <si>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</si>
  <si>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</si>
  <si>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</si>
  <si>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</si>
  <si>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</si>
  <si>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</si>
  <si>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</si>
  <si>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</si>
  <si>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</si>
  <si>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</si>
  <si>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</si>
  <si>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</si>
  <si>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</si>
  <si>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</si>
  <si>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</si>
  <si>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</si>
  <si>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</si>
  <si>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</si>
  <si>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</si>
  <si>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</si>
  <si>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</si>
  <si>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</si>
  <si>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</si>
  <si>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</si>
  <si>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</si>
  <si>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</si>
  <si>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</si>
  <si>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</si>
  <si>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</si>
  <si>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</si>
  <si>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</si>
  <si>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</si>
  <si>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</si>
  <si>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</si>
  <si>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</si>
  <si>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</si>
  <si>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</si>
  <si>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</si>
  <si>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</si>
  <si>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</si>
  <si>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</si>
  <si>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</si>
  <si>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</si>
  <si>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</si>
  <si>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</si>
  <si>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</si>
  <si>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</si>
  <si>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</si>
  <si>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</si>
  <si>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</si>
  <si>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</si>
  <si>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</si>
  <si>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</si>
  <si>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</si>
  <si>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</si>
  <si>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</si>
  <si>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</si>
  <si>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</si>
  <si>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</si>
  <si>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</si>
  <si>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</si>
  <si>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</si>
  <si>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</si>
  <si>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</si>
  <si>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</si>
  <si>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</si>
  <si>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</si>
  <si>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</si>
  <si>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</si>
  <si>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</si>
  <si>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</si>
  <si>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</si>
  <si>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</si>
  <si>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</si>
  <si>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</si>
  <si>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</si>
  <si>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</si>
  <si>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</si>
  <si>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</si>
  <si>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</si>
  <si>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</si>
  <si>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</si>
  <si>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</si>
  <si>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</si>
  <si>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</si>
  <si>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</si>
  <si>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</si>
  <si>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</si>
  <si>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</si>
  <si>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</si>
  <si>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</si>
  <si>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</si>
  <si>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</si>
  <si>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</si>
  <si>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</si>
  <si>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</si>
  <si>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</si>
  <si>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</si>
  <si>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</si>
  <si>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</si>
  <si>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</si>
  <si>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</si>
  <si>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</si>
  <si>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</si>
  <si>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</si>
  <si>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</si>
  <si>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</si>
  <si>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</si>
  <si>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</si>
  <si>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</si>
  <si>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</si>
  <si>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</si>
  <si>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</si>
  <si>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</si>
  <si>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</si>
  <si>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</si>
  <si>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</si>
  <si>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</si>
  <si>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</si>
  <si>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</si>
  <si>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</si>
  <si>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</si>
  <si>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</si>
  <si>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</si>
  <si>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</si>
  <si>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</si>
  <si>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</si>
  <si>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</si>
  <si>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</si>
  <si>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</si>
  <si>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</si>
  <si>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</si>
  <si>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</si>
  <si>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</si>
  <si>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</si>
  <si>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</si>
  <si>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</si>
  <si>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</si>
  <si>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</si>
  <si>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</si>
  <si>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</si>
  <si>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</si>
  <si>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</si>
  <si>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</si>
  <si>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</si>
  <si>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</si>
  <si>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</si>
  <si>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</si>
  <si>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</si>
  <si>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</si>
  <si>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</si>
  <si>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</si>
  <si>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</si>
  <si>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</si>
  <si>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</si>
  <si>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</si>
  <si>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</si>
  <si>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</si>
  <si>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</si>
  <si>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</si>
  <si>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</si>
  <si>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</si>
  <si>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</si>
  <si>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</si>
  <si>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</si>
  <si>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</si>
  <si>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</si>
  <si>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</si>
  <si>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</si>
  <si>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</si>
  <si>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</si>
  <si>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</si>
  <si>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</si>
  <si>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</si>
  <si>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</si>
  <si>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</si>
  <si>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</si>
  <si>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</si>
  <si>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</si>
  <si>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</si>
  <si>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</si>
  <si>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</si>
  <si>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</si>
  <si>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</si>
  <si>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</si>
  <si>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</si>
  <si>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</si>
  <si>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</si>
  <si>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</si>
  <si>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</si>
  <si>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</si>
  <si>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</si>
  <si>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</si>
  <si>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</si>
  <si>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</si>
  <si>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</si>
  <si>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</si>
  <si>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</si>
  <si>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</si>
  <si>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</si>
  <si>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</si>
  <si>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</si>
  <si>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</si>
  <si>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</si>
  <si>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</si>
  <si>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</si>
  <si>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</si>
  <si>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</si>
  <si>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</si>
  <si>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</si>
  <si>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</si>
  <si>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</si>
  <si>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</si>
  <si>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</si>
  <si>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</si>
  <si>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</si>
  <si>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</si>
  <si>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</si>
  <si>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</si>
  <si>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</si>
  <si>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</si>
  <si>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</si>
  <si>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</si>
  <si>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</si>
  <si>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</si>
  <si>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</si>
  <si>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</si>
  <si>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</si>
  <si>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</si>
  <si>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</si>
  <si>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</si>
  <si>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</si>
  <si>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</si>
  <si>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</si>
  <si>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</si>
  <si>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</si>
  <si>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</si>
  <si>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</si>
  <si>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</si>
  <si>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</si>
  <si>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</si>
  <si>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</si>
  <si>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</si>
  <si>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</si>
  <si>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</si>
  <si>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</si>
  <si>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</si>
  <si>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</si>
  <si>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</si>
  <si>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</si>
  <si>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</si>
  <si>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</si>
  <si>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</si>
  <si>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</si>
  <si>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</si>
  <si>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</si>
  <si>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</si>
  <si>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</si>
  <si>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</si>
  <si>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</si>
  <si>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</si>
  <si>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</si>
  <si>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</si>
  <si>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</si>
  <si>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</si>
  <si>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</si>
  <si>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</si>
  <si>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</si>
  <si>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</si>
  <si>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</si>
  <si>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</si>
  <si>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</si>
  <si>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</si>
  <si>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</si>
  <si>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</si>
  <si>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</si>
  <si>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</si>
  <si>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</si>
  <si>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</si>
  <si>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</si>
  <si>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</si>
  <si>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</si>
  <si>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</si>
  <si>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</si>
  <si>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</si>
  <si>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</si>
  <si>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</si>
  <si>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</si>
  <si>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</si>
  <si>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</si>
  <si>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</si>
  <si>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</si>
  <si>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</si>
  <si>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</si>
  <si>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</si>
  <si>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</si>
  <si>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</si>
  <si>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</si>
  <si>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</si>
  <si>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</si>
  <si>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</si>
  <si>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</si>
  <si>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</si>
  <si>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</si>
  <si>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</si>
  <si>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</si>
  <si>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</si>
  <si>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</si>
  <si>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</si>
  <si>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</si>
  <si>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</si>
  <si>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</si>
  <si>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</si>
  <si>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</si>
  <si>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</si>
  <si>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</si>
  <si>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</si>
  <si>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</si>
  <si>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</si>
  <si>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</si>
  <si>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</si>
  <si>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</si>
  <si>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</si>
  <si>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</si>
  <si>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</si>
  <si>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</si>
  <si>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</si>
  <si>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</si>
  <si>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</si>
  <si>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</si>
  <si>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</si>
  <si>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</si>
  <si>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</si>
  <si>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</si>
  <si>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</si>
  <si>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</si>
  <si>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</si>
  <si>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</si>
  <si>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</si>
  <si>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</si>
  <si>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</si>
  <si>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</si>
  <si>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</si>
  <si>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</si>
  <si>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</si>
  <si>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</si>
  <si>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</si>
  <si>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</si>
  <si>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</si>
  <si>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</si>
  <si>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</si>
  <si>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</si>
  <si>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</si>
  <si>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</si>
  <si>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</si>
  <si>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</si>
  <si>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</si>
  <si>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</si>
  <si>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</si>
  <si>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</si>
  <si>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</si>
  <si>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</si>
  <si>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</si>
  <si>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</si>
  <si>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</si>
  <si>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</si>
  <si>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</si>
  <si>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</si>
  <si>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</si>
  <si>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</si>
  <si>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</si>
  <si>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</si>
  <si>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</si>
  <si>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</si>
  <si>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</si>
  <si>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</si>
  <si>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</si>
  <si>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</si>
  <si>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</si>
  <si>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</si>
  <si>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</si>
  <si>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</si>
  <si>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</si>
  <si>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</si>
  <si>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</si>
  <si>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</si>
  <si>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</si>
  <si>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</si>
  <si>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</si>
  <si>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</si>
  <si>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</si>
  <si>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</si>
  <si>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</si>
  <si>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</si>
  <si>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</si>
  <si>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</si>
  <si>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</si>
  <si>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</si>
  <si>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</si>
  <si>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</si>
  <si>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</si>
  <si>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</si>
  <si>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</si>
  <si>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</si>
  <si>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</si>
  <si>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</si>
  <si>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</si>
  <si>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</si>
  <si>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</si>
  <si>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</si>
  <si>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</si>
  <si>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</si>
  <si>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</si>
  <si>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</si>
  <si>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</si>
  <si>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</si>
  <si>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</si>
  <si>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</si>
  <si>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</si>
  <si>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</si>
  <si>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</si>
  <si>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</si>
  <si>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</si>
  <si>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</si>
  <si>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</si>
  <si>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</si>
  <si>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</si>
  <si>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</si>
  <si>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</si>
  <si>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</si>
  <si>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</si>
  <si>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</si>
  <si>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</si>
  <si>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</si>
  <si>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</si>
  <si>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</si>
  <si>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</si>
  <si>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</si>
  <si>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</si>
  <si>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</si>
  <si>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</si>
  <si>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</si>
  <si>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</si>
  <si>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</si>
  <si>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</si>
  <si>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</si>
  <si>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</si>
  <si>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</si>
  <si>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</si>
  <si>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</si>
  <si>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</si>
  <si>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</si>
  <si>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</si>
  <si>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</si>
  <si>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</si>
  <si>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</si>
  <si>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</si>
  <si>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</si>
  <si>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</si>
  <si>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</si>
  <si>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</si>
  <si>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</si>
  <si>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</si>
  <si>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</si>
  <si>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</si>
  <si>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</si>
  <si>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</si>
  <si>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</si>
  <si>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</si>
  <si>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</si>
  <si>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</si>
  <si>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</si>
  <si>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</si>
  <si>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</si>
  <si>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</si>
  <si>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</si>
  <si>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</si>
  <si>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</si>
  <si>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</si>
  <si>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</si>
  <si>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</si>
  <si>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</si>
  <si>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</si>
  <si>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</si>
  <si>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</si>
  <si>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</si>
  <si>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</si>
  <si>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</si>
  <si>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</si>
  <si>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</si>
  <si>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</si>
  <si>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</si>
  <si>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</si>
  <si>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</si>
  <si>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</si>
  <si>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</si>
  <si>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</si>
  <si>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</si>
  <si>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</si>
  <si>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</si>
  <si>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</si>
  <si>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</si>
  <si>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</si>
  <si>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</si>
  <si>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</si>
  <si>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</si>
  <si>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</si>
  <si>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</si>
  <si>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</si>
  <si>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</si>
  <si>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</si>
  <si>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</si>
  <si>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</si>
  <si>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</si>
  <si>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</si>
  <si>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</si>
  <si>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</si>
  <si>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</si>
  <si>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</si>
  <si>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</si>
  <si>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</si>
  <si>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</si>
  <si>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</si>
  <si>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</si>
  <si>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</si>
  <si>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</si>
  <si>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</si>
  <si>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</si>
  <si>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</si>
  <si>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</si>
  <si>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</si>
  <si>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</si>
  <si>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</si>
  <si>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</si>
  <si>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</si>
  <si>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</si>
  <si>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</si>
  <si>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</si>
  <si>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</si>
  <si>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</si>
  <si>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</si>
  <si>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</si>
  <si>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</si>
  <si>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</si>
  <si>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</si>
  <si>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</si>
  <si>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</si>
  <si>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</si>
  <si>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</si>
  <si>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</si>
  <si>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</si>
  <si>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</si>
  <si>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</si>
  <si>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</si>
  <si>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</si>
  <si>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</si>
  <si>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</si>
  <si>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</si>
  <si>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</si>
  <si>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</si>
  <si>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</si>
  <si>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</si>
  <si>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</si>
  <si>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</si>
  <si>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</si>
  <si>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</si>
  <si>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</si>
  <si>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</si>
  <si>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</si>
  <si>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</si>
  <si>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</si>
  <si>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</si>
  <si>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</si>
  <si>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</si>
  <si>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</si>
  <si>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</si>
  <si>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</si>
  <si>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</si>
  <si>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</si>
  <si>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</si>
  <si>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</si>
  <si>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</si>
  <si>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</si>
  <si>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</si>
  <si>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</si>
  <si>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</si>
  <si>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</si>
  <si>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</si>
  <si>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</si>
  <si>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</si>
  <si>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</si>
  <si>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</si>
  <si>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</si>
  <si>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</si>
  <si>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</si>
  <si>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</si>
  <si>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</si>
  <si>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</si>
  <si>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</si>
  <si>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</si>
  <si>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</si>
  <si>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</si>
  <si>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</si>
  <si>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</si>
  <si>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</si>
  <si>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</si>
  <si>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</si>
  <si>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</si>
  <si>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</si>
  <si>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</si>
  <si>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</si>
  <si>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</si>
  <si>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</si>
  <si>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</si>
  <si>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</si>
  <si>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</si>
  <si>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</si>
  <si>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</si>
  <si>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</si>
  <si>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</si>
  <si>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</si>
  <si>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</si>
  <si>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</si>
  <si>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</si>
  <si>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</si>
  <si>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</si>
  <si>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</si>
  <si>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</si>
  <si>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</si>
  <si>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</si>
  <si>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</si>
  <si>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</si>
  <si>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</si>
  <si>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</si>
  <si>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</si>
  <si>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</si>
  <si>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</si>
  <si>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</si>
  <si>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</si>
  <si>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</si>
  <si>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</si>
  <si>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</si>
  <si>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</si>
  <si>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</si>
  <si>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</si>
  <si>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</si>
  <si>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</si>
  <si>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</si>
  <si>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</si>
  <si>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</si>
  <si>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</si>
  <si>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</si>
  <si>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</si>
  <si>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</si>
  <si>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</si>
  <si>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</si>
  <si>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</si>
  <si>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</si>
  <si>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</si>
  <si>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</si>
  <si>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</si>
  <si>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</si>
  <si>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</si>
  <si>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</si>
  <si>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</si>
  <si>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</si>
  <si>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</si>
  <si>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</si>
  <si>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</si>
  <si>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</si>
  <si>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</si>
  <si>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</si>
  <si>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</si>
  <si>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</si>
  <si>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</si>
  <si>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</si>
  <si>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</si>
  <si>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</si>
  <si>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</si>
  <si>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</si>
  <si>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</si>
  <si>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</si>
  <si>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</si>
  <si>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</si>
  <si>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</si>
  <si>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</si>
  <si>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</si>
  <si>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</si>
  <si>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</si>
  <si>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</si>
  <si>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</si>
  <si>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</si>
  <si>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</si>
  <si>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</si>
  <si>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</si>
  <si>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</si>
  <si>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</si>
  <si>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</si>
  <si>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</si>
  <si>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</si>
  <si>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</si>
  <si>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</si>
  <si>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</si>
  <si>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</si>
  <si>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</si>
  <si>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</si>
  <si>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</si>
  <si>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</si>
  <si>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</si>
  <si>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</si>
  <si>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</si>
  <si>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</si>
  <si>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</si>
  <si>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</si>
  <si>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</si>
  <si>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</si>
  <si>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</si>
  <si>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</si>
  <si>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</si>
  <si>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</si>
  <si>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</si>
  <si>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</si>
  <si>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</si>
  <si>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</si>
  <si>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</si>
  <si>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</si>
  <si>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</si>
  <si>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</si>
  <si>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</si>
  <si>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</si>
  <si>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</si>
  <si>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</si>
  <si>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</si>
  <si>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</si>
  <si>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</si>
  <si>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</si>
  <si>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</si>
  <si>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</si>
  <si>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</si>
  <si>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</si>
  <si>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</si>
  <si>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</si>
  <si>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</si>
  <si>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</si>
  <si>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</si>
  <si>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</si>
  <si>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</si>
  <si>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</si>
  <si>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</si>
  <si>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</si>
  <si>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</si>
  <si>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</si>
  <si>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</si>
  <si>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</si>
  <si>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</si>
  <si>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</si>
  <si>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</si>
  <si>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</si>
  <si>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</si>
  <si>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</si>
  <si>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</si>
  <si>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</si>
  <si>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</si>
  <si>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</si>
  <si>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</si>
  <si>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</si>
  <si>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</si>
  <si>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</si>
  <si>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</si>
  <si>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</si>
  <si>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</si>
  <si>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</si>
  <si>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</si>
  <si>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</si>
  <si>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</si>
  <si>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</si>
  <si>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</si>
  <si>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</si>
  <si>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</si>
  <si>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</si>
  <si>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</si>
  <si>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</si>
  <si>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</si>
  <si>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</si>
  <si>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</si>
  <si>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</si>
  <si>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</si>
  <si>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</si>
  <si>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</si>
  <si>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</si>
  <si>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</si>
  <si>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</si>
  <si>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</si>
  <si>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</si>
  <si>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</si>
  <si>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</si>
  <si>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</si>
  <si>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</si>
  <si>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</si>
  <si>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</si>
  <si>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</si>
  <si>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</si>
  <si>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</si>
  <si>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</si>
  <si>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</si>
  <si>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</si>
  <si>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</si>
  <si>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</si>
  <si>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</si>
  <si>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</si>
  <si>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</si>
  <si>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</si>
  <si>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</si>
  <si>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</si>
  <si>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</si>
  <si>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</si>
  <si>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</si>
  <si>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</si>
  <si>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</si>
  <si>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</si>
  <si>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</si>
  <si>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</si>
  <si>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</si>
  <si>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</si>
  <si>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</si>
  <si>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</si>
  <si>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</si>
  <si>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</si>
  <si>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</si>
  <si>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</si>
  <si>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</si>
  <si>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</si>
  <si>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</si>
  <si>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</si>
  <si>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</si>
  <si>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</si>
  <si>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</si>
  <si>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</si>
  <si>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</si>
  <si>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</si>
  <si>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</si>
  <si>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</si>
  <si>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</si>
  <si>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</si>
  <si>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</si>
  <si>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</si>
  <si>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</si>
  <si>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</si>
  <si>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</si>
  <si>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</si>
  <si>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</si>
  <si>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</si>
  <si>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</si>
  <si>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</si>
  <si>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</si>
  <si>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</si>
  <si>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</si>
  <si>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</si>
  <si>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</si>
  <si>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</si>
  <si>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</si>
  <si>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</si>
  <si>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</si>
  <si>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</si>
  <si>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</si>
  <si>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</si>
  <si>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</si>
  <si>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</si>
  <si>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</si>
  <si>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</si>
  <si>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</si>
  <si>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</si>
  <si>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</si>
  <si>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</si>
  <si>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</si>
  <si>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</si>
  <si>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</si>
  <si>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</si>
  <si>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</si>
  <si>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</si>
  <si>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</si>
  <si>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</si>
  <si>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</si>
  <si>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</si>
  <si>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</si>
  <si>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</si>
  <si>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</si>
  <si>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</si>
  <si>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</si>
  <si>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</si>
  <si>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</si>
  <si>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</si>
  <si>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</si>
  <si>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</si>
  <si>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</si>
  <si>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</si>
  <si>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</si>
  <si>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</si>
  <si>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</si>
  <si>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</si>
  <si>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</si>
  <si>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</si>
  <si>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</si>
  <si>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</si>
  <si>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</si>
  <si>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</si>
  <si>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</si>
  <si>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</si>
  <si>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</si>
  <si>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</si>
  <si>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</si>
  <si>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</si>
  <si>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</si>
  <si>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</si>
  <si>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</si>
  <si>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</si>
  <si>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</si>
  <si>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</si>
  <si>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</si>
  <si>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</si>
  <si>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</si>
  <si>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</si>
  <si>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</si>
  <si>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</si>
  <si>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</si>
  <si>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</si>
  <si>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</si>
  <si>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</si>
  <si>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</si>
  <si>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</si>
  <si>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</si>
  <si>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</si>
  <si>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</si>
  <si>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</si>
  <si>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</si>
  <si>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</si>
  <si>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</si>
  <si>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</si>
  <si>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</si>
  <si>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</si>
  <si>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</si>
  <si>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</si>
  <si>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</si>
  <si>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</si>
  <si>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</si>
  <si>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</si>
  <si>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</si>
  <si>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</si>
  <si>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</si>
  <si>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</si>
  <si>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</si>
  <si>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</si>
  <si>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</si>
  <si>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</si>
  <si>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</si>
  <si>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</si>
  <si>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</si>
  <si>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</si>
  <si>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</si>
  <si>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</si>
  <si>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</si>
  <si>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</si>
  <si>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</si>
  <si>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</si>
  <si>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</si>
  <si>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</si>
  <si>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</si>
  <si>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</si>
  <si>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</si>
  <si>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</si>
  <si>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</si>
  <si>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</si>
  <si>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</si>
  <si>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</si>
  <si>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</si>
  <si>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</si>
  <si>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</si>
  <si>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</si>
  <si>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</si>
  <si>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</si>
  <si>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</si>
  <si>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</si>
  <si>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</si>
  <si>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</si>
  <si>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</si>
  <si>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</si>
  <si>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</si>
  <si>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</si>
  <si>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</si>
  <si>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</si>
  <si>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</si>
  <si>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</si>
  <si>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</si>
  <si>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</si>
  <si>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</si>
  <si>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</si>
  <si>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</si>
  <si>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</si>
  <si>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</si>
  <si>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</si>
  <si>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</si>
  <si>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</si>
  <si>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</si>
  <si>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</si>
  <si>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</si>
  <si>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</si>
  <si>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</si>
  <si>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</si>
  <si>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</si>
  <si>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</si>
  <si>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</si>
  <si>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</si>
  <si>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</si>
  <si>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</si>
  <si>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</si>
  <si>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</si>
  <si>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</si>
  <si>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</si>
  <si>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</si>
  <si>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</si>
  <si>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</si>
  <si>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</si>
  <si>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</si>
  <si>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</si>
  <si>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</si>
  <si>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</si>
  <si>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</si>
  <si>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</si>
  <si>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</si>
  <si>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</si>
  <si>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</si>
  <si>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</si>
  <si>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</si>
  <si>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</si>
  <si>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</si>
  <si>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</si>
  <si>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</si>
  <si>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</si>
  <si>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</si>
  <si>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</si>
  <si>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</si>
  <si>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</si>
  <si>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</si>
  <si>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</si>
  <si>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</si>
  <si>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</si>
  <si>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</si>
  <si>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</si>
  <si>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</si>
  <si>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</si>
  <si>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</si>
  <si>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</si>
  <si>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</si>
  <si>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</si>
  <si>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</si>
  <si>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</si>
  <si>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</si>
  <si>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</si>
  <si>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</si>
  <si>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</si>
  <si>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</si>
  <si>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</si>
  <si>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</si>
  <si>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</si>
  <si>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</si>
  <si>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</si>
  <si>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</si>
  <si>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</si>
  <si>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</si>
  <si>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</si>
  <si>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</si>
  <si>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</si>
  <si>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</si>
  <si>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</si>
  <si>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</si>
  <si>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</si>
  <si>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</si>
  <si>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</si>
  <si>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</si>
  <si>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</si>
  <si>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</si>
  <si>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</si>
  <si>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</si>
  <si>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</si>
  <si>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</si>
  <si>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</si>
  <si>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</si>
  <si>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</si>
  <si>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</si>
  <si>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</si>
  <si>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</si>
  <si>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</si>
  <si>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</si>
  <si>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</si>
  <si>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</si>
  <si>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</si>
  <si>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</si>
  <si>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</si>
  <si>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</si>
  <si>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</si>
  <si>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</si>
  <si>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</si>
  <si>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</si>
  <si>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</si>
  <si>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</si>
  <si>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</si>
  <si>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</si>
  <si>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</si>
  <si>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</si>
  <si>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</si>
  <si>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</si>
  <si>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</si>
  <si>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</si>
  <si>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</si>
  <si>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</si>
  <si>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</si>
  <si>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</si>
  <si>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</si>
  <si>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</si>
  <si>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</si>
  <si>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</si>
  <si>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</si>
  <si>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</si>
  <si>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</si>
  <si>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</si>
  <si>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</si>
  <si>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</si>
  <si>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</si>
  <si>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</si>
  <si>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</si>
  <si>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</si>
  <si>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</si>
  <si>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</si>
  <si>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</si>
  <si>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</si>
  <si>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</si>
  <si>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</si>
  <si>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</si>
  <si>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</si>
  <si>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</si>
  <si>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</si>
  <si>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</si>
  <si>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</si>
  <si>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</si>
  <si>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</si>
  <si>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</si>
  <si>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</si>
  <si>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</si>
  <si>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</si>
  <si>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</si>
  <si>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</si>
  <si>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</si>
  <si>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</si>
  <si>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</si>
  <si>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</si>
  <si>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</si>
  <si>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</si>
  <si>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</si>
  <si>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</si>
  <si>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</si>
  <si>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</si>
  <si>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</si>
  <si>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</si>
  <si>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</si>
  <si>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</si>
  <si>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</si>
  <si>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</si>
  <si>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</si>
  <si>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</si>
  <si>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</si>
  <si>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</si>
  <si>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</si>
  <si>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</si>
  <si>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</si>
  <si>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</si>
  <si>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</si>
  <si>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</si>
  <si>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</si>
  <si>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</si>
  <si>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</si>
  <si>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</si>
  <si>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</si>
  <si>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</si>
  <si>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</si>
  <si>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</si>
  <si>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</si>
  <si>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</si>
  <si>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</si>
  <si>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</si>
  <si>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</si>
  <si>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</si>
  <si>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</si>
  <si>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</si>
  <si>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</si>
  <si>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</si>
  <si>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</si>
  <si>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</si>
  <si>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</si>
  <si>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</si>
  <si>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</si>
  <si>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</si>
  <si>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</si>
  <si>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</si>
  <si>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</si>
  <si>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</si>
  <si>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</si>
  <si>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</si>
  <si>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</si>
  <si>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</si>
  <si>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</si>
  <si>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</si>
  <si>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</si>
  <si>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</si>
  <si>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</si>
  <si>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</si>
  <si>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</si>
  <si>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</si>
  <si>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</si>
  <si>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</si>
  <si>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</si>
  <si>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</si>
  <si>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</si>
  <si>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</si>
  <si>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</si>
  <si>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</si>
  <si>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</si>
  <si>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</si>
  <si>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</si>
  <si>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</si>
  <si>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</si>
  <si>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</si>
  <si>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</si>
  <si>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</si>
  <si>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</si>
  <si>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</si>
  <si>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</si>
  <si>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</si>
  <si>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</si>
  <si>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</si>
  <si>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</si>
  <si>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</si>
  <si>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</si>
  <si>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</si>
  <si>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</si>
  <si>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</si>
  <si>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</si>
  <si>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</si>
  <si>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</si>
  <si>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</si>
  <si>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</si>
  <si>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</si>
  <si>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</si>
  <si>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</si>
  <si>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</si>
  <si>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</si>
  <si>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</si>
  <si>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</si>
  <si>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</si>
  <si>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</si>
  <si>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</si>
  <si>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</si>
  <si>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</si>
  <si>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</si>
  <si>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</si>
  <si>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</si>
  <si>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</si>
  <si>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</si>
  <si>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</si>
  <si>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</si>
  <si>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</si>
  <si>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</si>
  <si>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</si>
  <si>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</si>
  <si>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</si>
  <si>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</si>
  <si>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</si>
  <si>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</si>
  <si>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</si>
  <si>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</si>
  <si>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</si>
  <si>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</si>
  <si>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</si>
  <si>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</si>
  <si>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</si>
  <si>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</si>
  <si>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</si>
  <si>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</si>
  <si>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</si>
  <si>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</si>
  <si>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</si>
  <si>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</si>
  <si>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</si>
  <si>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</si>
  <si>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</si>
  <si>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</si>
  <si>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</si>
  <si>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</si>
  <si>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</si>
  <si>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</si>
  <si>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</si>
  <si>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</si>
  <si>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</si>
  <si>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</si>
  <si>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</si>
  <si>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</si>
  <si>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</si>
  <si>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</si>
  <si>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</si>
  <si>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</si>
  <si>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</si>
  <si>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</si>
  <si>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</si>
  <si>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</si>
  <si>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</si>
  <si>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</si>
  <si>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</si>
  <si>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</si>
  <si>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</si>
  <si>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</si>
  <si>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</si>
  <si>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</si>
  <si>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</si>
  <si>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</si>
  <si>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</si>
  <si>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</si>
  <si>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</si>
  <si>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</si>
  <si>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</si>
  <si>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</si>
  <si>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</si>
  <si>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</si>
  <si>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</si>
  <si>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</si>
  <si>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</si>
  <si>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</si>
  <si>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</si>
  <si>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</si>
  <si>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</si>
  <si>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</si>
  <si>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</si>
  <si>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</si>
  <si>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</si>
  <si>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</si>
  <si>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</si>
  <si>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</si>
  <si>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</si>
  <si>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</si>
  <si>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</si>
  <si>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</si>
  <si>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</si>
  <si>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</si>
  <si>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</si>
  <si>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</si>
  <si>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</si>
  <si>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</si>
  <si>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</si>
  <si>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</si>
  <si>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</si>
  <si>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</si>
  <si>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</si>
  <si>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</si>
  <si>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</si>
  <si>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</si>
  <si>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</si>
  <si>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</si>
  <si>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</si>
  <si>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</si>
  <si>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</si>
  <si>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</si>
  <si>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</si>
  <si>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</si>
  <si>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</si>
  <si>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</si>
  <si>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</si>
  <si>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</si>
  <si>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</si>
  <si>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</si>
  <si>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</si>
  <si>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</si>
  <si>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</si>
  <si>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</si>
  <si>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</si>
  <si>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</si>
  <si>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</si>
  <si>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</si>
  <si>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</si>
  <si>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</si>
  <si>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</si>
  <si>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</si>
  <si>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</si>
  <si>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</si>
  <si>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</si>
  <si>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</si>
  <si>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</si>
  <si>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</si>
  <si>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</si>
  <si>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</si>
  <si>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</si>
  <si>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</si>
  <si>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</si>
  <si>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</si>
  <si>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</si>
  <si>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</si>
  <si>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</si>
  <si>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</si>
  <si>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</si>
  <si>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</si>
  <si>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</si>
  <si>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</si>
  <si>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</si>
  <si>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</si>
  <si>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</si>
  <si>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</si>
  <si>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</si>
  <si>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</si>
  <si>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</si>
  <si>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</si>
  <si>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</si>
  <si>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</si>
  <si>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</si>
  <si>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</si>
  <si>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</si>
  <si>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</si>
  <si>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</si>
  <si>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</si>
  <si>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</si>
  <si>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</si>
  <si>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</si>
  <si>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</si>
  <si>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</si>
  <si>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</si>
  <si>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</si>
  <si>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</si>
  <si>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</si>
  <si>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</si>
  <si>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</si>
  <si>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</si>
  <si>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</si>
  <si>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</si>
  <si>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</si>
  <si>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</si>
  <si>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</si>
  <si>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</si>
  <si>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</si>
  <si>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</si>
  <si>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</si>
  <si>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</si>
  <si>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</si>
  <si>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</si>
  <si>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</si>
  <si>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</si>
  <si>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</si>
  <si>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</si>
  <si>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</si>
  <si>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</si>
  <si>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</si>
  <si>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</si>
  <si>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</si>
  <si>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</si>
  <si>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</si>
  <si>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</si>
  <si>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</si>
  <si>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</si>
  <si>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</si>
  <si>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</si>
  <si>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</si>
  <si>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</si>
  <si>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</si>
  <si>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</si>
  <si>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</si>
  <si>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</si>
  <si>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</si>
  <si>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</si>
  <si>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</si>
  <si>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</si>
  <si>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</si>
  <si>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</si>
  <si>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</si>
  <si>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</si>
  <si>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</si>
  <si>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</si>
  <si>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</si>
  <si>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</si>
  <si>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</si>
  <si>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</si>
  <si>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</si>
  <si>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</si>
  <si>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</si>
  <si>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</si>
  <si>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</si>
  <si>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</si>
  <si>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</si>
  <si>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</si>
  <si>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</si>
  <si>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</si>
  <si>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</si>
  <si>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</si>
  <si>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</si>
  <si>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</si>
  <si>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</si>
  <si>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</si>
  <si>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</si>
  <si>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</si>
  <si>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</si>
  <si>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</si>
  <si>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</si>
  <si>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</si>
  <si>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</si>
  <si>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</si>
  <si>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</si>
  <si>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</si>
  <si>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</si>
  <si>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</si>
  <si>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</si>
  <si>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</si>
  <si>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</si>
  <si>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</si>
  <si>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</si>
  <si>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</si>
  <si>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</si>
  <si>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</si>
  <si>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</si>
  <si>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</si>
  <si>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</si>
  <si>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</si>
  <si>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</si>
  <si>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</si>
  <si>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</si>
  <si>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</si>
  <si>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</si>
  <si>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</si>
  <si>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</si>
  <si>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</si>
  <si>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</si>
  <si>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</si>
  <si>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</si>
  <si>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</si>
  <si>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</si>
  <si>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</si>
  <si>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</si>
  <si>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</si>
  <si>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</si>
  <si>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</si>
  <si>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</si>
  <si>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</si>
  <si>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</si>
  <si>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</si>
  <si>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</si>
  <si>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</si>
  <si>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</si>
  <si>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</si>
  <si>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</si>
  <si>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</si>
  <si>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</si>
  <si>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</si>
  <si>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</si>
  <si>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</si>
  <si>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</si>
  <si>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</si>
  <si>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</si>
  <si>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</si>
  <si>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</si>
  <si>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</si>
  <si>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</si>
  <si>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</si>
  <si>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</si>
  <si>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</si>
  <si>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</si>
  <si>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</si>
  <si>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</si>
  <si>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</si>
  <si>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</si>
  <si>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</si>
  <si>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</si>
  <si>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</si>
  <si>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</si>
  <si>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</si>
  <si>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</si>
  <si>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</si>
  <si>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</si>
  <si>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</si>
  <si>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</si>
  <si>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</si>
  <si>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</si>
  <si>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</si>
  <si>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</si>
  <si>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</si>
  <si>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</si>
  <si>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</si>
  <si>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</si>
  <si>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</si>
  <si>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</si>
  <si>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</si>
  <si>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</si>
  <si>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</si>
  <si>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</si>
  <si>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</si>
  <si>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</si>
  <si>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</si>
  <si>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</si>
  <si>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</si>
  <si>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</si>
  <si>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</si>
  <si>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</si>
  <si>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</si>
  <si>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</si>
  <si>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</si>
  <si>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</si>
  <si>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</si>
  <si>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</si>
  <si>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</si>
  <si>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</si>
  <si>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</si>
  <si>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</si>
  <si>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</si>
  <si>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</si>
  <si>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</si>
  <si>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</si>
  <si>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</si>
  <si>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</si>
  <si>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</si>
  <si>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</si>
  <si>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</si>
  <si>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</si>
  <si>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</si>
  <si>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</si>
  <si>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</si>
  <si>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</si>
  <si>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</si>
  <si>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</si>
  <si>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</si>
  <si>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</si>
  <si>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</si>
  <si>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</si>
  <si>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</si>
  <si>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</si>
  <si>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</si>
  <si>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</si>
  <si>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</si>
  <si>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</si>
  <si>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</si>
  <si>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</si>
  <si>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</si>
  <si>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</si>
  <si>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</si>
  <si>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</si>
  <si>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</si>
  <si>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</si>
  <si>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</si>
  <si>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</si>
  <si>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</si>
  <si>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</si>
  <si>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</si>
  <si>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</si>
  <si>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</si>
  <si>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</si>
  <si>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</si>
  <si>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</si>
  <si>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</si>
  <si>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</si>
  <si>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</si>
  <si>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</si>
  <si>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</si>
  <si>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</si>
  <si>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</si>
  <si>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</si>
  <si>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</si>
  <si>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</si>
  <si>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</si>
  <si>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</si>
  <si>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</si>
  <si>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</si>
  <si>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</si>
  <si>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</si>
  <si>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</si>
  <si>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</si>
  <si>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</si>
  <si>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</si>
  <si>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</si>
  <si>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</si>
  <si>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</si>
  <si>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</si>
  <si>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</si>
  <si>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</si>
  <si>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</si>
  <si>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</si>
  <si>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</si>
  <si>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</si>
  <si>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</si>
  <si>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</si>
  <si>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</si>
  <si>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</si>
  <si>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</si>
  <si>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</si>
  <si>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</si>
  <si>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</si>
  <si>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</si>
  <si>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</si>
  <si>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</si>
  <si>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</si>
  <si>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</si>
  <si>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</si>
  <si>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</si>
  <si>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</si>
  <si>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</si>
  <si>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</si>
  <si>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</si>
  <si>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</si>
  <si>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</si>
  <si>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</si>
  <si>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</si>
  <si>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</si>
  <si>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</si>
  <si>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</si>
  <si>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</si>
  <si>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</si>
  <si>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</si>
  <si>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</si>
  <si>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</si>
  <si>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</si>
  <si>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</si>
  <si>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</si>
  <si>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</si>
  <si>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</si>
  <si>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</si>
  <si>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</si>
  <si>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</si>
  <si>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</si>
  <si>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</si>
  <si>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</si>
  <si>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</si>
  <si>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</si>
  <si>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</si>
  <si>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</si>
  <si>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</si>
  <si>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</si>
  <si>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</si>
  <si>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</si>
  <si>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</si>
  <si>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</si>
  <si>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</si>
  <si>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</si>
  <si>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</si>
  <si>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</si>
  <si>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</si>
  <si>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</si>
  <si>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</si>
  <si>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</si>
  <si>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</si>
  <si>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</si>
  <si>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</si>
  <si>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</si>
  <si>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</si>
  <si>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</si>
  <si>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</si>
  <si>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</si>
  <si>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</si>
  <si>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</si>
  <si>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</si>
  <si>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</si>
  <si>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</si>
  <si>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</si>
  <si>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</si>
  <si>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</si>
  <si>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</si>
  <si>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</si>
  <si>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</si>
  <si>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</si>
  <si>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</si>
  <si>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</si>
  <si>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</si>
  <si>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</si>
  <si>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</si>
  <si>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</si>
  <si>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</si>
  <si>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</si>
  <si>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</si>
  <si>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</si>
  <si>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</si>
  <si>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</si>
  <si>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</si>
  <si>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</si>
  <si>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</si>
  <si>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</si>
  <si>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</si>
  <si>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</si>
  <si>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</si>
  <si>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</si>
  <si>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</si>
  <si>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</si>
  <si>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</si>
  <si>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</si>
  <si>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</si>
  <si>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</si>
  <si>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</si>
  <si>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</si>
  <si>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</si>
  <si>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</si>
  <si>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</si>
  <si>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</si>
  <si>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</si>
  <si>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</si>
  <si>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</si>
  <si>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</si>
  <si>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</si>
  <si>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</si>
  <si>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</si>
  <si>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</si>
  <si>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</si>
  <si>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</si>
  <si>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</si>
  <si>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</si>
  <si>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</si>
  <si>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</si>
  <si>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</si>
  <si>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</si>
  <si>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</si>
  <si>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</si>
  <si>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</si>
  <si>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</si>
  <si>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</si>
  <si>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</si>
  <si>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</si>
  <si>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</si>
  <si>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</si>
  <si>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</si>
  <si>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</si>
  <si>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</si>
  <si>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</si>
  <si>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</si>
  <si>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</si>
  <si>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</si>
  <si>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</si>
  <si>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</si>
  <si>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</si>
  <si>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</si>
  <si>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</si>
  <si>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</si>
  <si>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</si>
  <si>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</si>
  <si>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</si>
  <si>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</si>
  <si>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</si>
  <si>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</si>
  <si>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</si>
  <si>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</si>
  <si>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</si>
  <si>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</si>
  <si>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</si>
  <si>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</si>
  <si>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</si>
  <si>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</si>
  <si>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</si>
  <si>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</si>
  <si>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</si>
  <si>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</si>
  <si>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</si>
  <si>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</si>
  <si>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</si>
  <si>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</si>
  <si>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</si>
  <si>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</si>
  <si>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</si>
  <si>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</si>
  <si>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</si>
  <si>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</si>
  <si>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</si>
  <si>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</si>
  <si>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</si>
  <si>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</si>
  <si>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</si>
  <si>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</si>
  <si>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</si>
  <si>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</si>
  <si>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</si>
  <si>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</si>
  <si>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</si>
  <si>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</si>
  <si>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</si>
  <si>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</si>
  <si>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</si>
  <si>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</si>
  <si>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</si>
  <si>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</si>
  <si>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</si>
  <si>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</si>
  <si>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</si>
  <si>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</si>
  <si>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</si>
  <si>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</si>
  <si>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</si>
  <si>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</si>
  <si>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</si>
  <si>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</si>
  <si>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</si>
  <si>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</si>
  <si>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</si>
  <si>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</si>
  <si>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</si>
  <si>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</si>
  <si>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</si>
  <si>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</si>
  <si>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</si>
  <si>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</si>
  <si>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</si>
  <si>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</si>
  <si>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</si>
  <si>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</si>
  <si>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</si>
  <si>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</si>
  <si>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</si>
  <si>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</si>
  <si>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</si>
  <si>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</si>
  <si>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</si>
  <si>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</si>
  <si>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</si>
  <si>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</si>
  <si>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</si>
  <si>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</si>
  <si>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</si>
  <si>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</si>
  <si>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</si>
  <si>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</si>
  <si>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</si>
  <si>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</si>
  <si>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</si>
  <si>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</si>
  <si>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</si>
  <si>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</si>
  <si>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</si>
  <si>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</si>
  <si>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</si>
  <si>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</si>
  <si>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</si>
  <si>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</si>
  <si>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</si>
  <si>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</si>
  <si>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</si>
  <si>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</si>
  <si>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</si>
  <si>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</si>
  <si>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</si>
  <si>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</si>
  <si>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</si>
  <si>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</si>
  <si>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</si>
  <si>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</si>
  <si>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</si>
  <si>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</si>
  <si>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</si>
  <si>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</si>
  <si>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</si>
  <si>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</si>
  <si>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</si>
  <si>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</si>
  <si>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</si>
  <si>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</si>
  <si>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</si>
  <si>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</si>
  <si>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</si>
  <si>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</si>
  <si>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</si>
  <si>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</si>
  <si>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</si>
  <si>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</si>
  <si>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</si>
  <si>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</si>
  <si>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</si>
  <si>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</si>
  <si>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</si>
  <si>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</si>
  <si>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</si>
  <si>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</si>
  <si>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</si>
  <si>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</si>
  <si>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</si>
  <si>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</si>
  <si>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</si>
  <si>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</si>
  <si>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</si>
  <si>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</si>
  <si>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</si>
  <si>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</si>
  <si>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</si>
  <si>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</si>
  <si>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</si>
  <si>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</si>
  <si>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</si>
  <si>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</si>
  <si>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</si>
  <si>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</si>
  <si>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</si>
  <si>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</si>
  <si>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</si>
  <si>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</si>
  <si>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</si>
  <si>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</si>
  <si>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</si>
  <si>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</si>
  <si>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</si>
  <si>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</si>
  <si>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</si>
  <si>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</si>
  <si>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</si>
  <si>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</si>
  <si>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</si>
  <si>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</si>
  <si>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</si>
  <si>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</si>
  <si>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</si>
  <si>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</si>
  <si>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</si>
  <si>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</si>
  <si>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</si>
  <si>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</si>
  <si>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</si>
  <si>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</si>
  <si>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</si>
  <si>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</si>
  <si>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</si>
  <si>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</si>
  <si>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</si>
  <si>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</si>
  <si>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</si>
  <si>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</si>
  <si>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</si>
  <si>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</si>
  <si>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</si>
  <si>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</si>
  <si>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</si>
  <si>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</si>
  <si>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</si>
  <si>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</si>
  <si>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</si>
  <si>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</si>
  <si>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</si>
  <si>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</si>
  <si>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</si>
  <si>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</si>
  <si>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</si>
  <si>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</si>
  <si>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</si>
  <si>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</si>
  <si>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</si>
  <si>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</si>
  <si>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</si>
  <si>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</si>
  <si>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</si>
  <si>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</si>
  <si>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</si>
  <si>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</si>
  <si>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</si>
  <si>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</si>
  <si>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</si>
  <si>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</si>
  <si>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</si>
  <si>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</si>
  <si>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</si>
  <si>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</si>
  <si>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</si>
  <si>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</si>
  <si>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</si>
  <si>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</si>
  <si>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</si>
  <si>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</si>
  <si>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</si>
  <si>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</si>
  <si>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</si>
  <si>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</si>
  <si>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</si>
  <si>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</si>
  <si>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</si>
  <si>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</si>
  <si>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</si>
  <si>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</si>
  <si>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</si>
  <si>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</si>
  <si>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</si>
  <si>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</si>
  <si>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</si>
  <si>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</si>
  <si>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</si>
  <si>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</si>
  <si>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</si>
  <si>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</si>
  <si>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</si>
  <si>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</si>
  <si>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</si>
  <si>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</si>
  <si>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</si>
  <si>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</si>
  <si>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</si>
  <si>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</si>
  <si>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</si>
  <si>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</si>
  <si>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</si>
  <si>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</si>
  <si>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</si>
  <si>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</si>
  <si>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</si>
  <si>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</si>
  <si>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</si>
  <si>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</si>
  <si>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</si>
  <si>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</si>
  <si>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</si>
  <si>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</si>
  <si>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</si>
  <si>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</si>
  <si>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</si>
  <si>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</si>
  <si>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</si>
  <si>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</si>
  <si>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</si>
  <si>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</si>
  <si>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</si>
  <si>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</si>
  <si>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</si>
  <si>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</si>
  <si>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</si>
  <si>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</si>
  <si>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</si>
  <si>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</si>
  <si>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</si>
  <si>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</si>
  <si>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</si>
  <si>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</si>
  <si>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</si>
  <si>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</si>
  <si>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</si>
  <si>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</si>
  <si>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</si>
  <si>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</si>
  <si>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</si>
  <si>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</si>
  <si>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</si>
  <si>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</si>
  <si>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</si>
  <si>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</si>
  <si>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</si>
  <si>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</si>
  <si>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</si>
  <si>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</si>
  <si>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</si>
  <si>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</si>
  <si>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</si>
  <si>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</si>
  <si>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</si>
  <si>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</si>
  <si>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</si>
  <si>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</si>
  <si>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</si>
  <si>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</si>
  <si>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</si>
  <si>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</si>
  <si>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</si>
  <si>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</si>
  <si>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</si>
  <si>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</si>
  <si>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</si>
  <si>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</si>
  <si>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</si>
  <si>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</si>
  <si>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</si>
  <si>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</si>
  <si>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</si>
  <si>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</si>
  <si>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</si>
  <si>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</si>
  <si>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</si>
  <si>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</si>
  <si>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</si>
  <si>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</si>
  <si>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</si>
  <si>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</si>
  <si>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</si>
  <si>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</si>
  <si>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</si>
  <si>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</si>
  <si>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</si>
  <si>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</si>
  <si>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</si>
  <si>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</si>
  <si>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</si>
  <si>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</si>
  <si>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</si>
  <si>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</si>
  <si>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</si>
  <si>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</si>
  <si>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</si>
  <si>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</si>
  <si>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</si>
  <si>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</si>
  <si>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</si>
  <si>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</si>
  <si>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</si>
  <si>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</si>
  <si>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</si>
  <si>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</si>
  <si>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</si>
  <si>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</si>
  <si>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</si>
  <si>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</si>
  <si>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</si>
  <si>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</si>
  <si>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</si>
  <si>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</si>
  <si>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</si>
  <si>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</si>
  <si>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</si>
  <si>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</si>
  <si>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</si>
  <si>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</si>
  <si>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</si>
  <si>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</si>
  <si>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</si>
  <si>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</si>
  <si>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</si>
  <si>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</si>
  <si>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</si>
  <si>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</si>
  <si>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</si>
  <si>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</si>
  <si>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</si>
  <si>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</si>
  <si>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</si>
  <si>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</si>
  <si>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</si>
  <si>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</si>
  <si>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</si>
  <si>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</si>
  <si>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</si>
  <si>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</si>
  <si>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</si>
  <si>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</si>
  <si>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</si>
  <si>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</si>
  <si>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</si>
  <si>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</si>
  <si>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</si>
  <si>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</si>
  <si>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</si>
  <si>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</si>
  <si>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</si>
  <si>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</si>
  <si>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</si>
  <si>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</si>
  <si>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</si>
  <si>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</si>
  <si>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</si>
  <si>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</si>
  <si>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</si>
  <si>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</si>
  <si>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</si>
  <si>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</si>
  <si>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</si>
  <si>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</si>
  <si>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</si>
  <si>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</si>
  <si>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</si>
  <si>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</si>
  <si>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</si>
  <si>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</si>
  <si>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</si>
  <si>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</si>
  <si>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</si>
  <si>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</si>
  <si>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</si>
  <si>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</si>
  <si>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</si>
  <si>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</si>
  <si>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</si>
  <si>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</si>
  <si>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</si>
  <si>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</si>
  <si>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</si>
  <si>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</si>
  <si>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</si>
  <si>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</si>
  <si>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</si>
  <si>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</si>
  <si>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</si>
  <si>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</si>
  <si>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</si>
  <si>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</si>
  <si>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</si>
  <si>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</si>
  <si>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</si>
  <si>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</si>
  <si>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</si>
  <si>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</si>
  <si>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</si>
  <si>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</si>
  <si>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</si>
  <si>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</si>
  <si>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</si>
  <si>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</si>
  <si>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</si>
  <si>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</si>
  <si>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</si>
  <si>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</si>
  <si>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</si>
  <si>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</si>
  <si>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</si>
  <si>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</si>
  <si>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</si>
  <si>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</si>
  <si>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</si>
  <si>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</si>
  <si>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</si>
  <si>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</si>
  <si>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</si>
  <si>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</si>
  <si>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</si>
  <si>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</si>
  <si>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</si>
  <si>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</si>
  <si>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</si>
  <si>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</si>
  <si>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</si>
  <si>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</si>
  <si>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</si>
  <si>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</si>
  <si>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</si>
  <si>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</si>
  <si>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</si>
  <si>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</si>
  <si>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</si>
  <si>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</si>
  <si>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</si>
  <si>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</si>
  <si>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</si>
  <si>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</si>
  <si>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</si>
  <si>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</si>
  <si>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</si>
  <si>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</si>
  <si>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</si>
  <si>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</si>
  <si>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</si>
  <si>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</si>
  <si>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</si>
  <si>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</si>
  <si>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</si>
  <si>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</si>
  <si>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</si>
  <si>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</si>
  <si>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</si>
  <si>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</si>
  <si>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</si>
  <si>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</si>
  <si>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</si>
  <si>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</si>
  <si>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</si>
  <si>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</si>
  <si>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</si>
  <si>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</si>
  <si>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</si>
  <si>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</si>
  <si>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</si>
  <si>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</si>
  <si>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</si>
  <si>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</si>
  <si>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</si>
  <si>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</si>
  <si>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</si>
  <si>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</si>
  <si>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</si>
  <si>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</si>
  <si>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</si>
  <si>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</si>
  <si>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</si>
  <si>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</si>
  <si>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</si>
  <si>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</si>
  <si>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</si>
  <si>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</si>
  <si>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</si>
  <si>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</si>
  <si>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</si>
  <si>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</si>
  <si>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</si>
  <si>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</si>
  <si>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</si>
  <si>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</si>
  <si>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</si>
  <si>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</si>
  <si>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</si>
  <si>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</si>
  <si>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</si>
  <si>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</si>
  <si>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</si>
  <si>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</si>
  <si>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</si>
  <si>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</si>
  <si>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</si>
  <si>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</si>
  <si>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</si>
  <si>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</si>
  <si>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</si>
  <si>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</si>
  <si>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</si>
  <si>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</si>
  <si>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</si>
  <si>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</si>
  <si>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</si>
  <si>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</si>
  <si>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</si>
  <si>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</si>
  <si>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</si>
  <si>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</si>
  <si>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</si>
  <si>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</si>
  <si>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</si>
  <si>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</si>
  <si>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</si>
  <si>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</si>
  <si>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</si>
  <si>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</si>
  <si>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</si>
  <si>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</si>
  <si>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</si>
  <si>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</si>
  <si>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</si>
  <si>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</si>
  <si>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</si>
  <si>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</si>
  <si>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</si>
  <si>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</si>
  <si>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</si>
  <si>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</si>
  <si>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</si>
  <si>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</si>
  <si>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</si>
  <si>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</si>
  <si>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</si>
  <si>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</si>
  <si>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</si>
  <si>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</si>
  <si>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</si>
  <si>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</si>
  <si>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</si>
  <si>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</si>
  <si>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</si>
  <si>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</si>
  <si>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</si>
  <si>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</si>
  <si>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</si>
  <si>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</si>
  <si>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</si>
  <si>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</si>
  <si>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</si>
  <si>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</si>
  <si>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</si>
  <si>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</si>
  <si>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</si>
  <si>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</si>
  <si>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</si>
  <si>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</si>
  <si>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</si>
  <si>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</si>
  <si>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</si>
  <si>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</si>
  <si>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</si>
  <si>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</si>
  <si>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</si>
  <si>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</si>
  <si>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</si>
  <si>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</si>
  <si>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</si>
  <si>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</si>
  <si>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</si>
  <si>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</si>
  <si>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</si>
  <si>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</si>
  <si>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</si>
  <si>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</si>
  <si>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</si>
  <si>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</si>
  <si>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</si>
  <si>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</si>
  <si>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</si>
  <si>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</si>
  <si>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</si>
  <si>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</si>
  <si>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</si>
  <si>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</si>
  <si>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</si>
  <si>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</si>
  <si>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</si>
  <si>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</si>
  <si>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</si>
  <si>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</si>
  <si>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</si>
  <si>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</si>
  <si>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</si>
  <si>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</si>
  <si>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</si>
  <si>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</si>
  <si>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</si>
  <si>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</si>
  <si>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</si>
  <si>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</si>
  <si>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</si>
  <si>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</si>
  <si>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</si>
  <si>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</si>
  <si>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</si>
  <si>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</si>
  <si>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</si>
  <si>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</si>
  <si>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</si>
  <si>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</si>
  <si>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</si>
  <si>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</si>
  <si>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</si>
  <si>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</si>
  <si>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</si>
  <si>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</si>
  <si>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</si>
  <si>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</si>
  <si>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</si>
  <si>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</si>
  <si>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</si>
  <si>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</si>
  <si>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</si>
  <si>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</si>
  <si>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</si>
  <si>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</si>
  <si>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</si>
  <si>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</si>
  <si>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</si>
  <si>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</si>
  <si>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</si>
  <si>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</si>
  <si>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</si>
  <si>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</si>
  <si>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</si>
  <si>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</si>
  <si>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</si>
  <si>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</si>
  <si>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</si>
  <si>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</si>
  <si>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</si>
  <si>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</si>
  <si>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</si>
  <si>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</si>
  <si>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</si>
  <si>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</si>
  <si>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</si>
  <si>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</si>
  <si>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</si>
  <si>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</si>
  <si>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</si>
  <si>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</si>
  <si>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</si>
  <si>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</si>
  <si>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</si>
  <si>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</si>
  <si>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</si>
  <si>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</si>
  <si>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</si>
  <si>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</si>
  <si>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</si>
  <si>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</si>
  <si>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</si>
  <si>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</si>
  <si>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</si>
  <si>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</si>
  <si>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</si>
  <si>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</si>
  <si>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</si>
  <si>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</si>
  <si>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</si>
  <si>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</si>
  <si>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</si>
  <si>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</si>
  <si>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</si>
  <si>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</si>
  <si>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</si>
  <si>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</si>
  <si>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</si>
  <si>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</si>
  <si>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</si>
  <si>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</si>
  <si>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</si>
  <si>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</si>
  <si>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</si>
  <si>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</si>
  <si>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</si>
  <si>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</si>
  <si>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</si>
  <si>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</si>
  <si>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</si>
  <si>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</si>
  <si>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</si>
  <si>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</si>
  <si>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</si>
  <si>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</si>
  <si>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</si>
  <si>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</si>
  <si>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</si>
  <si>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</si>
  <si>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</si>
  <si>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</si>
  <si>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</si>
  <si>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</si>
  <si>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</si>
  <si>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</si>
  <si>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</si>
  <si>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</si>
  <si>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</si>
  <si>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</si>
  <si>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</si>
  <si>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</si>
  <si>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</si>
  <si>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</si>
  <si>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</si>
  <si>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</si>
  <si>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</si>
  <si>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</si>
  <si>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</si>
  <si>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</si>
  <si>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</si>
  <si>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</si>
  <si>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</si>
  <si>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</si>
  <si>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</si>
  <si>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</si>
  <si>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</si>
  <si>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</si>
  <si>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</si>
  <si>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</si>
  <si>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</si>
  <si>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</si>
  <si>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</si>
  <si>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</si>
  <si>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</si>
  <si>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</si>
  <si>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</si>
  <si>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</si>
  <si>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</si>
  <si>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</si>
  <si>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</si>
  <si>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</si>
  <si>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</si>
  <si>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</si>
  <si>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</si>
  <si>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</si>
  <si>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</si>
  <si>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</si>
  <si>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</si>
  <si>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</si>
  <si>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</si>
  <si>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</si>
  <si>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</si>
  <si>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</si>
  <si>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</si>
  <si>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</si>
  <si>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</si>
  <si>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</si>
  <si>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</si>
  <si>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</si>
  <si>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</si>
  <si>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</si>
  <si>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</si>
  <si>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</si>
  <si>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</si>
  <si>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</si>
  <si>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</si>
  <si>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</si>
  <si>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</si>
  <si>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</si>
  <si>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</si>
  <si>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</si>
  <si>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</si>
  <si>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</si>
  <si>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</si>
  <si>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</si>
  <si>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</si>
  <si>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</si>
  <si>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</si>
  <si>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</si>
  <si>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</si>
  <si>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</si>
  <si>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</si>
  <si>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</si>
  <si>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</si>
  <si>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</si>
  <si>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</si>
  <si>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</si>
  <si>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</si>
  <si>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</si>
  <si>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</si>
  <si>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</si>
  <si>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</si>
  <si>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</si>
  <si>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</si>
  <si>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</si>
  <si>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</si>
  <si>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</si>
  <si>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</si>
  <si>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</si>
  <si>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</si>
  <si>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</si>
  <si>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</si>
  <si>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</si>
  <si>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</si>
  <si>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</si>
  <si>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</si>
  <si>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</si>
  <si>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</si>
  <si>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</si>
  <si>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</si>
  <si>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</si>
  <si>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</si>
  <si>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</si>
  <si>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</si>
  <si>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</si>
  <si>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</si>
  <si>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</si>
  <si>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</si>
  <si>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</si>
  <si>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</si>
  <si>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</si>
  <si>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</si>
  <si>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</si>
  <si>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</si>
  <si>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</si>
  <si>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</si>
  <si>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</si>
  <si>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</si>
  <si>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</si>
  <si>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</si>
  <si>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</si>
  <si>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</si>
  <si>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</si>
  <si>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</si>
  <si>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</si>
  <si>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</si>
  <si>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</si>
  <si>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</si>
  <si>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</si>
  <si>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</si>
  <si>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</si>
  <si>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</si>
  <si>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</si>
  <si>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</si>
  <si>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</si>
  <si>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</si>
  <si>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</si>
  <si>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</si>
  <si>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</si>
  <si>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</si>
  <si>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</si>
  <si>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</si>
  <si>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</si>
  <si>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</si>
  <si>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</si>
  <si>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</si>
  <si>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</si>
  <si>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</si>
  <si>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</si>
  <si>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</si>
  <si>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</si>
  <si>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</si>
  <si>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</si>
  <si>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</si>
  <si>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</si>
  <si>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</si>
  <si>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</si>
  <si>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</si>
  <si>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</si>
  <si>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</si>
  <si>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</si>
  <si>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</si>
  <si>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</si>
  <si>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</si>
  <si>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</si>
  <si>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</si>
  <si>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</si>
  <si>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</si>
  <si>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</si>
  <si>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</si>
  <si>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</si>
  <si>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</si>
  <si>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</si>
  <si>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</si>
  <si>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</si>
  <si>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</si>
  <si>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</si>
  <si>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</si>
  <si>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</si>
  <si>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</si>
  <si>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</si>
  <si>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</si>
  <si>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</si>
  <si>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</si>
  <si>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</si>
  <si>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</si>
  <si>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</si>
  <si>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</si>
  <si>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</si>
  <si>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</si>
  <si>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</si>
  <si>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</si>
  <si>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</si>
  <si>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</si>
  <si>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</si>
  <si>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</si>
  <si>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</si>
  <si>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</si>
  <si>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</si>
  <si>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</si>
  <si>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</si>
  <si>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</si>
  <si>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</si>
  <si>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</si>
  <si>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</si>
  <si>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</si>
  <si>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</si>
  <si>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</si>
  <si>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</si>
  <si>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</si>
  <si>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</si>
  <si>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</si>
  <si>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</si>
  <si>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</si>
  <si>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</si>
  <si>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</si>
  <si>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</si>
  <si>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</si>
  <si>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</si>
  <si>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</si>
  <si>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</si>
  <si>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</si>
  <si>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</si>
  <si>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</si>
  <si>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</si>
  <si>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</si>
  <si>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</si>
  <si>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</si>
  <si>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</si>
  <si>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</si>
  <si>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</si>
  <si>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</si>
  <si>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</si>
  <si>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</si>
  <si>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</si>
  <si>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</si>
  <si>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</si>
  <si>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</si>
  <si>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</si>
  <si>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</si>
  <si>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</si>
  <si>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</si>
  <si>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</si>
  <si>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</si>
  <si>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</si>
  <si>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</si>
  <si>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</si>
  <si>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</si>
  <si>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</si>
  <si>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</si>
  <si>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</si>
  <si>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</si>
  <si>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</si>
  <si>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</si>
  <si>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</si>
  <si>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</si>
  <si>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</si>
  <si>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</si>
  <si>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</si>
  <si>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</si>
  <si>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</si>
  <si>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</si>
  <si>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</si>
  <si>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</si>
  <si>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</si>
  <si>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</si>
  <si>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</si>
  <si>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</si>
  <si>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</si>
  <si>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</si>
  <si>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</si>
  <si>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</si>
  <si>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</si>
  <si>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</si>
  <si>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</si>
  <si>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</si>
  <si>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</si>
  <si>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</si>
  <si>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</si>
  <si>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</si>
  <si>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</si>
  <si>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</si>
  <si>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</si>
  <si>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</si>
  <si>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</si>
  <si>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</si>
  <si>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</si>
  <si>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</si>
  <si>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</si>
  <si>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</si>
  <si>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</si>
  <si>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</si>
  <si>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</si>
  <si>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</si>
  <si>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</si>
  <si>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</si>
  <si>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</si>
  <si>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</si>
  <si>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</si>
  <si>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</si>
  <si>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</si>
  <si>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</si>
  <si>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</si>
  <si>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</si>
  <si>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</si>
  <si>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</si>
  <si>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</si>
  <si>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</si>
  <si>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</si>
  <si>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</si>
  <si>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</si>
  <si>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</si>
  <si>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</si>
  <si>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</si>
  <si>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</si>
  <si>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</si>
  <si>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</si>
  <si>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</si>
  <si>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</si>
  <si>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</si>
  <si>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</si>
  <si>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</si>
  <si>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</si>
  <si>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</si>
  <si>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</si>
  <si>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</si>
  <si>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</si>
  <si>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</si>
  <si>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</si>
  <si>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</si>
  <si>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</si>
  <si>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</si>
  <si>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</si>
  <si>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</si>
  <si>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</si>
  <si>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</si>
  <si>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</si>
  <si>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</si>
  <si>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</si>
  <si>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</si>
  <si>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</si>
  <si>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</si>
  <si>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</si>
  <si>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</si>
  <si>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</si>
  <si>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</si>
  <si>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</si>
  <si>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</si>
  <si>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</si>
  <si>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</si>
  <si>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</si>
  <si>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</si>
  <si>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</si>
  <si>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</si>
  <si>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</si>
  <si>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</si>
  <si>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</si>
  <si>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</si>
  <si>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</si>
  <si>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</si>
  <si>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</si>
  <si>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</si>
  <si>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</si>
  <si>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</si>
  <si>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</si>
  <si>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</si>
  <si>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</si>
  <si>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</si>
  <si>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</si>
  <si>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</si>
  <si>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</si>
  <si>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</si>
  <si>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</si>
  <si>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</si>
  <si>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</si>
  <si>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</si>
  <si>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</si>
  <si>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</si>
  <si>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</si>
  <si>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</si>
  <si>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</si>
  <si>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</si>
  <si>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</si>
  <si>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</si>
  <si>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</si>
  <si>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</si>
  <si>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</si>
  <si>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</si>
  <si>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</si>
  <si>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</si>
  <si>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</si>
  <si>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</si>
  <si>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</si>
  <si>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</si>
  <si>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</si>
  <si>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</si>
  <si>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</si>
  <si>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</si>
  <si>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</si>
  <si>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</si>
  <si>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</si>
  <si>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</si>
  <si>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</si>
  <si>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</si>
  <si>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</si>
  <si>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</si>
  <si>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</si>
  <si>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</si>
  <si>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</si>
  <si>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</si>
  <si>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</si>
  <si>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</si>
  <si>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</si>
  <si>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</si>
  <si>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</si>
  <si>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</si>
  <si>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</si>
  <si>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</si>
  <si>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</si>
  <si>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</si>
  <si>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</si>
  <si>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</si>
  <si>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</si>
  <si>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</si>
  <si>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</si>
  <si>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</si>
  <si>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</si>
  <si>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</si>
  <si>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</si>
  <si>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</si>
  <si>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</si>
  <si>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</si>
  <si>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</si>
  <si>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</si>
  <si>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</si>
  <si>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</si>
  <si>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</si>
  <si>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</si>
  <si>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</si>
  <si>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</si>
  <si>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</si>
  <si>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</si>
  <si>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</si>
  <si>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</si>
  <si>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</si>
  <si>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</si>
  <si>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</si>
  <si>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</si>
  <si>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</si>
  <si>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</si>
  <si>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</si>
  <si>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</si>
  <si>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</si>
  <si>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</si>
  <si>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</si>
  <si>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</si>
  <si>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</si>
  <si>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</si>
  <si>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</si>
  <si>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</si>
  <si>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</si>
  <si>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</si>
  <si>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</si>
  <si>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</si>
  <si>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</si>
  <si>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</si>
  <si>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</si>
  <si>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</si>
  <si>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</si>
  <si>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</si>
  <si>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</si>
  <si>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</si>
  <si>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</si>
  <si>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</si>
  <si>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</si>
  <si>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</si>
  <si>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</si>
  <si>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</si>
  <si>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</si>
  <si>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</si>
  <si>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</si>
  <si>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</si>
  <si>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</si>
  <si>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</si>
  <si>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</si>
  <si>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</si>
  <si>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</si>
  <si>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</si>
  <si>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</si>
  <si>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</si>
  <si>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</si>
  <si>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</si>
  <si>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</si>
  <si>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</si>
  <si>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</si>
  <si>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</si>
  <si>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</si>
  <si>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</si>
  <si>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</si>
  <si>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</si>
  <si>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</si>
  <si>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</si>
  <si>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</si>
  <si>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</si>
  <si>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</si>
  <si>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</si>
  <si>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</si>
  <si>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</si>
  <si>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</si>
  <si>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</si>
  <si>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</si>
  <si>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</si>
  <si>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</si>
  <si>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</si>
  <si>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</si>
  <si>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</si>
  <si>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</si>
  <si>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</si>
  <si>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</si>
  <si>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</si>
  <si>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</si>
  <si>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</si>
  <si>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</si>
  <si>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</si>
  <si>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</si>
  <si>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</si>
  <si>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</si>
  <si>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</si>
  <si>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</si>
  <si>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</si>
  <si>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</si>
  <si>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</si>
  <si>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</si>
  <si>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</si>
  <si>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</si>
  <si>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</si>
  <si>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</si>
  <si>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</si>
  <si>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</si>
  <si>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</si>
  <si>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</si>
  <si>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</si>
  <si>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</si>
  <si>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</si>
  <si>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</si>
  <si>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</si>
  <si>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</si>
  <si>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</si>
  <si>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</si>
  <si>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</si>
  <si>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</si>
  <si>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</si>
  <si>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</si>
  <si>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</si>
  <si>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</si>
  <si>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</si>
  <si>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</si>
  <si>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</si>
  <si>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</si>
  <si>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</si>
  <si>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</si>
  <si>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</si>
  <si>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</si>
  <si>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</si>
  <si>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</si>
  <si>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</si>
  <si>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</si>
  <si>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</si>
  <si>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</si>
  <si>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</si>
  <si>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</si>
  <si>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</si>
  <si>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</si>
  <si>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</si>
  <si>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</si>
  <si>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</si>
  <si>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</si>
  <si>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</si>
  <si>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</si>
  <si>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</si>
  <si>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</si>
  <si>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</si>
  <si>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</si>
  <si>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</si>
  <si>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</si>
  <si>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</si>
  <si>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</si>
  <si>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</si>
  <si>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</si>
  <si>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</si>
  <si>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</si>
  <si>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</si>
  <si>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</si>
  <si>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</si>
  <si>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</si>
  <si>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</si>
  <si>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</si>
  <si>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</si>
  <si>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</si>
  <si>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</si>
  <si>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</si>
  <si>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</si>
  <si>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</si>
  <si>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</si>
  <si>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</si>
  <si>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</si>
  <si>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</si>
  <si>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</si>
  <si>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</si>
  <si>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</si>
  <si>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</si>
  <si>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</si>
  <si>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</si>
  <si>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</si>
  <si>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</si>
  <si>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</si>
  <si>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</si>
  <si>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</si>
  <si>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</si>
  <si>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</si>
  <si>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</si>
  <si>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</si>
  <si>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</si>
  <si>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</si>
  <si>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</si>
  <si>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</si>
  <si>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</si>
  <si>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</si>
  <si>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</si>
  <si>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</si>
  <si>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</si>
  <si>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</si>
  <si>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</si>
  <si>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</si>
  <si>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</si>
  <si>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</si>
  <si>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</si>
  <si>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</si>
  <si>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</si>
  <si>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</si>
  <si>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</si>
  <si>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</si>
  <si>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</si>
  <si>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</si>
  <si>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</si>
  <si>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</si>
  <si>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</si>
  <si>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</si>
  <si>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</si>
  <si>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</si>
  <si>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</si>
  <si>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</si>
  <si>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</si>
  <si>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</si>
  <si>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</si>
  <si>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</si>
  <si>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</si>
  <si>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</si>
  <si>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</si>
  <si>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</si>
  <si>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</si>
  <si>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</si>
  <si>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</si>
  <si>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</si>
  <si>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</si>
  <si>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</si>
  <si>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</si>
  <si>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</si>
  <si>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</si>
  <si>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</si>
  <si>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</si>
  <si>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</si>
  <si>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</si>
  <si>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</si>
  <si>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</si>
  <si>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</si>
  <si>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</si>
  <si>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</si>
  <si>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</si>
  <si>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</si>
  <si>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</si>
  <si>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</si>
  <si>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</si>
  <si>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</si>
  <si>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</si>
  <si>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</si>
  <si>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</si>
  <si>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</si>
  <si>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</si>
  <si>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</si>
  <si>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</si>
  <si>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</si>
  <si>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</si>
  <si>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</si>
  <si>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</si>
  <si>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</si>
  <si>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</si>
  <si>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</si>
  <si>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</si>
  <si>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</si>
  <si>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</si>
  <si>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</si>
  <si>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</si>
  <si>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</si>
  <si>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</si>
  <si>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</si>
  <si>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</si>
  <si>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</si>
  <si>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</si>
  <si>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</si>
  <si>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</si>
  <si>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</si>
  <si>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</si>
  <si>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</si>
  <si>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</si>
  <si>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</si>
  <si>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</si>
  <si>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</si>
  <si>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</si>
  <si>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</si>
  <si>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</si>
  <si>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</si>
  <si>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</si>
  <si>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</si>
  <si>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</si>
  <si>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</si>
  <si>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</si>
  <si>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</si>
  <si>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</si>
  <si>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</si>
  <si>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</si>
  <si>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</si>
  <si>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</si>
  <si>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</si>
  <si>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</si>
  <si>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</si>
  <si>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</si>
  <si>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</si>
  <si>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</si>
  <si>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</si>
  <si>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</si>
  <si>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</si>
  <si>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</si>
  <si>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</si>
  <si>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</si>
  <si>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</si>
  <si>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</si>
  <si>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</si>
  <si>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</si>
  <si>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</si>
  <si>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</si>
  <si>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</si>
  <si>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</si>
  <si>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</si>
  <si>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</si>
  <si>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</si>
  <si>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</si>
  <si>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</si>
  <si>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</si>
  <si>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</si>
  <si>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</si>
  <si>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</si>
  <si>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</si>
  <si>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</si>
  <si>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</si>
  <si>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</si>
  <si>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</si>
  <si>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</si>
  <si>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</si>
  <si>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</si>
  <si>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</si>
  <si>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</si>
  <si>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</si>
  <si>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</si>
  <si>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</si>
  <si>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</si>
  <si>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</si>
  <si>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</si>
  <si>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</si>
  <si>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</si>
  <si>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</si>
  <si>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</si>
  <si>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</si>
  <si>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</si>
  <si>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</si>
  <si>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</si>
  <si>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</si>
  <si>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</si>
  <si>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</si>
  <si>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</si>
  <si>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</si>
  <si>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</si>
  <si>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</si>
  <si>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</si>
  <si>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</si>
  <si>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</si>
  <si>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</si>
  <si>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</si>
  <si>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</si>
  <si>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</si>
  <si>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</si>
  <si>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</si>
  <si>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</si>
  <si>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</si>
  <si>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</si>
  <si>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</si>
  <si>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</si>
  <si>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</si>
  <si>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</si>
  <si>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</si>
  <si>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</si>
  <si>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</si>
  <si>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</si>
  <si>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</si>
  <si>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</si>
  <si>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</si>
  <si>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</si>
  <si>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</si>
  <si>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</si>
  <si>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</si>
  <si>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</si>
  <si>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</si>
  <si>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</si>
  <si>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</si>
  <si>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</si>
  <si>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</si>
  <si>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</si>
  <si>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</si>
  <si>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</si>
  <si>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</si>
  <si>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</si>
  <si>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</si>
  <si>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</si>
  <si>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</si>
  <si>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</si>
  <si>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</si>
  <si>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</si>
  <si>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</si>
  <si>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</si>
  <si>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</si>
  <si>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</si>
  <si>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</si>
  <si>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</si>
  <si>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</si>
  <si>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</si>
  <si>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</si>
  <si>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</si>
  <si>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</si>
  <si>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</si>
  <si>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</si>
  <si>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</si>
  <si>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</si>
  <si>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</si>
  <si>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</si>
  <si>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</si>
  <si>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</si>
  <si>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</si>
  <si>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</si>
  <si>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</si>
  <si>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</si>
  <si>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</si>
  <si>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</si>
  <si>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</si>
  <si>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</si>
  <si>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</si>
  <si>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</si>
  <si>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</si>
  <si>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</si>
  <si>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</si>
  <si>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</si>
  <si>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</si>
  <si>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</si>
  <si>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</si>
  <si>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</si>
  <si>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</si>
  <si>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</si>
  <si>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</si>
  <si>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</si>
  <si>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</si>
  <si>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</si>
  <si>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</si>
  <si>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</si>
  <si>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</si>
  <si>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</si>
  <si>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</si>
  <si>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</si>
  <si>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</si>
  <si>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</si>
  <si>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</si>
  <si>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</si>
  <si>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</si>
  <si>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</si>
  <si>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</si>
  <si>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</si>
  <si>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</si>
  <si>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</si>
  <si>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</si>
  <si>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</si>
  <si>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</si>
  <si>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</si>
  <si>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</si>
  <si>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</si>
  <si>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</si>
  <si>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</si>
  <si>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</si>
  <si>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</si>
  <si>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</si>
  <si>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</si>
  <si>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</si>
  <si>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</si>
  <si>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</si>
  <si>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</si>
  <si>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</si>
  <si>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</si>
  <si>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</si>
  <si>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</si>
  <si>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</si>
  <si>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</si>
  <si>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</si>
  <si>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</si>
  <si>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</si>
  <si>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</si>
  <si>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</si>
  <si>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</si>
  <si>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</si>
  <si>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</si>
  <si>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</si>
  <si>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</si>
  <si>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</si>
  <si>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</si>
  <si>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</si>
  <si>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</si>
  <si>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</si>
  <si>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</si>
  <si>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</si>
  <si>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</si>
  <si>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</si>
  <si>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</si>
  <si>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</si>
  <si>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</si>
  <si>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</si>
  <si>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</si>
  <si>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</si>
  <si>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</si>
  <si>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</si>
  <si>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</si>
  <si>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</si>
  <si>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</si>
  <si>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</si>
  <si>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</si>
  <si>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</si>
  <si>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</si>
  <si>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</si>
  <si>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</si>
  <si>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</si>
  <si>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</si>
  <si>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</si>
  <si>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</si>
  <si>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</si>
  <si>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</si>
  <si>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</si>
  <si>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</si>
  <si>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</si>
  <si>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</si>
  <si>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</si>
  <si>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</si>
  <si>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</si>
  <si>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</si>
  <si>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</si>
  <si>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</si>
  <si>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</si>
  <si>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</si>
  <si>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</si>
  <si>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</si>
  <si>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</si>
  <si>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</si>
  <si>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</si>
  <si>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</si>
  <si>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</si>
  <si>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</si>
  <si>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</si>
  <si>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</si>
  <si>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</si>
  <si>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</si>
  <si>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</si>
  <si>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</si>
  <si>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</si>
  <si>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</si>
  <si>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</si>
  <si>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</si>
  <si>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</si>
  <si>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</si>
  <si>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</si>
  <si>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</si>
  <si>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</si>
  <si>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</si>
  <si>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</si>
  <si>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</si>
  <si>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</si>
  <si>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</si>
  <si>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</si>
  <si>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</si>
  <si>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</si>
  <si>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</si>
  <si>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</si>
  <si>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</si>
  <si>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</si>
  <si>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</si>
  <si>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</si>
  <si>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</si>
  <si>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</si>
  <si>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</si>
  <si>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</si>
  <si>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</si>
  <si>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</si>
  <si>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</si>
  <si>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</si>
  <si>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</si>
  <si>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</si>
  <si>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</si>
  <si>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</si>
  <si>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</si>
  <si>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</si>
  <si>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</si>
  <si>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</si>
  <si>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</si>
  <si>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</si>
  <si>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</si>
  <si>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</si>
  <si>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</si>
  <si>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</si>
  <si>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</si>
  <si>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</si>
  <si>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</si>
  <si>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</si>
  <si>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</si>
  <si>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</si>
  <si>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</si>
  <si>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</si>
  <si>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</si>
  <si>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</si>
  <si>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</si>
  <si>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</si>
  <si>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</si>
  <si>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</si>
  <si>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</si>
  <si>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</si>
  <si>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</si>
  <si>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</si>
  <si>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</si>
  <si>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</si>
  <si>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</si>
  <si>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</si>
  <si>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</si>
  <si>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</si>
  <si>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</si>
  <si>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</si>
  <si>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</si>
  <si>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</si>
  <si>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</si>
  <si>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</si>
  <si>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</si>
  <si>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</si>
  <si>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</si>
  <si>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</si>
  <si>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</si>
  <si>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</si>
  <si>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</si>
  <si>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</si>
  <si>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</si>
  <si>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</si>
  <si>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</si>
  <si>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</si>
  <si>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</si>
  <si>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</si>
  <si>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</si>
  <si>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</si>
  <si>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</si>
  <si>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</si>
  <si>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</si>
  <si>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</si>
  <si>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</si>
  <si>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</si>
  <si>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</si>
  <si>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</si>
  <si>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</si>
  <si>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</si>
  <si>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</si>
  <si>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</si>
  <si>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</si>
  <si>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</si>
  <si>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</si>
  <si>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</si>
  <si>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</si>
  <si>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</si>
  <si>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</si>
  <si>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</si>
  <si>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</si>
  <si>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</si>
  <si>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</si>
  <si>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</si>
  <si>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</si>
  <si>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</si>
  <si>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</si>
  <si>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</si>
  <si>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</si>
  <si>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</si>
  <si>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</si>
  <si>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</si>
  <si>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</si>
  <si>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</si>
  <si>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</si>
  <si>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</si>
  <si>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</si>
  <si>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</si>
  <si>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</si>
  <si>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</si>
  <si>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</si>
  <si>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</si>
  <si>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</si>
  <si>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</si>
  <si>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</si>
  <si>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</si>
  <si>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</si>
  <si>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</si>
  <si>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</si>
  <si>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</si>
  <si>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</si>
  <si>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</si>
  <si>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</si>
  <si>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</si>
  <si>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</si>
  <si>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</si>
  <si>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</si>
  <si>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</si>
  <si>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</si>
  <si>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</si>
  <si>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</si>
  <si>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</si>
  <si>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</si>
  <si>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</si>
  <si>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</si>
  <si>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</si>
  <si>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</si>
  <si>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</si>
  <si>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</si>
  <si>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</si>
  <si>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</si>
  <si>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</si>
  <si>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</si>
  <si>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</si>
  <si>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</si>
  <si>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</si>
  <si>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</si>
  <si>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</si>
  <si>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</si>
  <si>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</si>
  <si>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</si>
  <si>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</si>
  <si>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</si>
  <si>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</si>
  <si>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</si>
  <si>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</si>
  <si>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</si>
  <si>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</si>
  <si>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</si>
  <si>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</si>
  <si>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</si>
  <si>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</si>
  <si>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</si>
  <si>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</si>
  <si>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</si>
  <si>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</si>
  <si>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</si>
  <si>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</si>
  <si>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</si>
  <si>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</si>
  <si>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</si>
  <si>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</si>
  <si>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</si>
  <si>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</si>
  <si>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</si>
  <si>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</si>
  <si>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</si>
  <si>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</si>
  <si>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</si>
  <si>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</si>
  <si>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</si>
  <si>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</si>
  <si>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</si>
  <si>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</si>
  <si>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</si>
  <si>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</si>
  <si>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</si>
  <si>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</si>
  <si>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</si>
  <si>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</si>
  <si>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</si>
  <si>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</si>
  <si>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</si>
  <si>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</si>
  <si>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</si>
  <si>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</si>
  <si>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</si>
  <si>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</si>
  <si>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</si>
  <si>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</si>
  <si>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</si>
  <si>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</si>
  <si>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</si>
  <si>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</si>
  <si>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</si>
  <si>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</si>
  <si>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</si>
  <si>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</si>
  <si>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</si>
  <si>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</si>
  <si>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</si>
  <si>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</si>
  <si>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</si>
  <si>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</si>
  <si>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</si>
  <si>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</si>
  <si>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</si>
  <si>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</si>
  <si>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</si>
  <si>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</si>
  <si>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</si>
  <si>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</si>
  <si>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</si>
  <si>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</si>
  <si>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</si>
  <si>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</si>
  <si>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</si>
  <si>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</si>
  <si>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</si>
  <si>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</si>
  <si>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</si>
  <si>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</si>
  <si>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</si>
  <si>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</si>
  <si>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</si>
  <si>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</si>
  <si>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</si>
  <si>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</si>
  <si>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</si>
  <si>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</si>
  <si>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</si>
  <si>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</si>
  <si>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</si>
  <si>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</si>
  <si>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</si>
  <si>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</si>
  <si>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</si>
  <si>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</si>
  <si>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</si>
  <si>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</si>
  <si>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</si>
  <si>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</si>
  <si>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</si>
  <si>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</si>
  <si>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</si>
  <si>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</si>
  <si>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</si>
  <si>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</si>
  <si>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</si>
  <si>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</si>
  <si>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</si>
  <si>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</si>
  <si>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</si>
  <si>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</si>
  <si>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</si>
  <si>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</si>
  <si>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</si>
  <si>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</si>
  <si>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</si>
  <si>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</si>
  <si>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</si>
  <si>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</si>
  <si>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</si>
  <si>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</si>
  <si>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</si>
  <si>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</si>
  <si>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</si>
  <si>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</si>
  <si>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</si>
  <si>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</si>
  <si>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</si>
  <si>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</si>
  <si>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</si>
  <si>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</si>
  <si>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</si>
  <si>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</si>
  <si>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</si>
  <si>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</si>
  <si>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</si>
  <si>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</si>
  <si>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</si>
  <si>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</si>
  <si>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</si>
  <si>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</si>
  <si>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</si>
  <si>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</si>
  <si>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</si>
  <si>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</si>
  <si>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</si>
  <si>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</si>
  <si>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</si>
  <si>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</si>
  <si>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</si>
  <si>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</si>
  <si>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</si>
  <si>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</si>
  <si>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</si>
  <si>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</si>
  <si>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</si>
  <si>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</si>
  <si>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</si>
  <si>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</si>
  <si>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</si>
  <si>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</si>
  <si>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</si>
  <si>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</si>
  <si>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</si>
  <si>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</si>
  <si>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</si>
  <si>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</si>
  <si>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</si>
  <si>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</si>
  <si>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</si>
  <si>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</si>
  <si>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</si>
  <si>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</si>
  <si>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</si>
  <si>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</si>
  <si>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</si>
  <si>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</si>
  <si>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</si>
  <si>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</si>
  <si>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</si>
  <si>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</si>
  <si>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</si>
  <si>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</si>
  <si>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</si>
  <si>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</si>
  <si>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</si>
  <si>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</si>
  <si>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</si>
  <si>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</si>
  <si>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</si>
  <si>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</si>
  <si>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</si>
  <si>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</si>
  <si>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</si>
  <si>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</si>
  <si>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</si>
  <si>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</si>
  <si>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</si>
  <si>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</si>
  <si>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</si>
  <si>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</si>
  <si>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</si>
  <si>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</si>
  <si>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</si>
  <si>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</si>
  <si>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</si>
  <si>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</si>
  <si>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</si>
  <si>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</si>
  <si>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</si>
  <si>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</si>
  <si>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</si>
  <si>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</si>
  <si>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</si>
  <si>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</si>
  <si>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</si>
  <si>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</si>
  <si>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</si>
  <si>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</si>
  <si>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</si>
  <si>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</si>
  <si>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</si>
  <si>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</si>
  <si>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</si>
  <si>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</si>
  <si>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</si>
  <si>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</si>
  <si>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</si>
  <si>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</si>
  <si>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</si>
  <si>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</si>
  <si>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</si>
  <si>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</si>
  <si>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</si>
  <si>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</si>
  <si>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</si>
  <si>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</si>
  <si>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</si>
  <si>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</si>
  <si>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</si>
  <si>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</si>
  <si>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</si>
  <si>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</si>
  <si>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</si>
  <si>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</si>
  <si>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</si>
  <si>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</si>
  <si>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</si>
  <si>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</si>
  <si>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</si>
  <si>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</si>
  <si>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</si>
  <si>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</si>
  <si>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</si>
  <si>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</si>
  <si>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</si>
  <si>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</si>
  <si>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</si>
  <si>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</si>
  <si>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</si>
  <si>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</si>
  <si>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</si>
  <si>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</si>
  <si>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</si>
  <si>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</si>
  <si>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</si>
  <si>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</si>
  <si>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</si>
  <si>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</si>
  <si>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</si>
  <si>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</si>
  <si>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</si>
  <si>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</si>
  <si>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</si>
  <si>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</si>
  <si>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</si>
  <si>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</si>
  <si>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</si>
  <si>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</si>
  <si>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</si>
  <si>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</si>
  <si>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</si>
  <si>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</si>
  <si>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</si>
  <si>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</si>
  <si>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</si>
  <si>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</si>
  <si>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</si>
  <si>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</si>
  <si>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</si>
  <si>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</si>
  <si>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</si>
  <si>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</si>
  <si>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</si>
  <si>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</si>
  <si>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</si>
  <si>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</si>
  <si>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</si>
  <si>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</si>
  <si>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</si>
  <si>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</si>
  <si>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</si>
  <si>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</si>
  <si>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</si>
  <si>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</si>
  <si>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</si>
  <si>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</si>
  <si>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</si>
  <si>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</si>
  <si>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</si>
  <si>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</si>
  <si>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</si>
  <si>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</si>
  <si>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</si>
  <si>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</si>
  <si>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</si>
  <si>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</si>
  <si>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</si>
  <si>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</si>
  <si>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</si>
  <si>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</si>
  <si>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</si>
  <si>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</si>
  <si>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</si>
  <si>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</si>
  <si>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</si>
  <si>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</si>
  <si>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</si>
  <si>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</si>
  <si>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</si>
  <si>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</si>
  <si>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</si>
  <si>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</si>
  <si>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</si>
  <si>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</si>
  <si>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</si>
  <si>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</si>
  <si>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</si>
  <si>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</si>
  <si>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</si>
  <si>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</si>
  <si>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</si>
  <si>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</si>
  <si>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</si>
  <si>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</si>
  <si>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</si>
  <si>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</si>
  <si>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</si>
  <si>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</si>
  <si>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</si>
  <si>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</si>
  <si>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</si>
  <si>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</si>
  <si>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</si>
  <si>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</si>
  <si>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</si>
  <si>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</si>
  <si>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</si>
  <si>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</si>
  <si>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</si>
  <si>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</si>
  <si>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</si>
  <si>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</si>
  <si>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</si>
  <si>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</si>
  <si>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</si>
  <si>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</si>
  <si>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</si>
  <si>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</si>
  <si>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</si>
  <si>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</si>
  <si>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</si>
  <si>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</si>
  <si>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</si>
  <si>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</si>
  <si>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</si>
  <si>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</si>
  <si>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</si>
  <si>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</si>
  <si>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</si>
  <si>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</si>
  <si>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</si>
  <si>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</si>
  <si>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</si>
  <si>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</si>
  <si>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</si>
  <si>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</si>
  <si>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</si>
  <si>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</si>
  <si>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</si>
  <si>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</si>
  <si>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</si>
  <si>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</si>
  <si>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</si>
  <si>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</si>
  <si>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</si>
  <si>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</si>
  <si>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</si>
  <si>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</si>
  <si>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</si>
  <si>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</si>
  <si>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</si>
  <si>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</si>
  <si>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</si>
  <si>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</si>
  <si>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</si>
  <si>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</si>
  <si>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</si>
  <si>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</si>
  <si>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</si>
  <si>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</si>
  <si>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</si>
  <si>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</si>
  <si>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</si>
  <si>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</si>
  <si>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</si>
  <si>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</si>
  <si>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</si>
  <si>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</si>
  <si>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</si>
  <si>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</si>
  <si>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</si>
  <si>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</si>
  <si>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</si>
  <si>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</si>
  <si>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</si>
  <si>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</si>
  <si>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</si>
  <si>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</si>
  <si>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</si>
  <si>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</si>
  <si>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</si>
  <si>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</si>
  <si>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</si>
  <si>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</si>
  <si>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</si>
  <si>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</si>
  <si>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</si>
  <si>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</si>
  <si>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</si>
  <si>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</si>
  <si>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</si>
  <si>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</si>
  <si>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</si>
  <si>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</si>
  <si>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</si>
  <si>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</si>
  <si>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</si>
  <si>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</si>
  <si>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</si>
  <si>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</si>
  <si>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</si>
  <si>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</si>
  <si>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</si>
  <si>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</si>
  <si>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</si>
  <si>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</si>
  <si>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</si>
  <si>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</si>
  <si>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</si>
  <si>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</si>
  <si>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</si>
  <si>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</si>
  <si>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</si>
  <si>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</si>
  <si>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</si>
  <si>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</si>
  <si>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</si>
  <si>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</si>
  <si>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</si>
  <si>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</si>
  <si>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</si>
  <si>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</si>
  <si>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</si>
  <si>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</si>
  <si>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</si>
  <si>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</si>
  <si>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</si>
  <si>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</si>
  <si>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</si>
  <si>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</si>
  <si>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</si>
  <si>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</si>
  <si>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</si>
  <si>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</si>
  <si>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</si>
  <si>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</si>
  <si>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</si>
  <si>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</si>
  <si>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</si>
  <si>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</si>
  <si>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</si>
  <si>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</si>
  <si>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</si>
  <si>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</si>
  <si>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</si>
  <si>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</si>
  <si>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</si>
  <si>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</si>
  <si>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</si>
  <si>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</si>
  <si>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</si>
  <si>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</si>
  <si>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</si>
  <si>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</si>
  <si>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</si>
  <si>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</si>
  <si>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</si>
  <si>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</si>
  <si>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</si>
  <si>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</si>
  <si>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</si>
  <si>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</si>
  <si>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</si>
  <si>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</si>
  <si>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</si>
  <si>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</si>
  <si>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</si>
  <si>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</si>
  <si>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</si>
  <si>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</si>
  <si>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</si>
  <si>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</si>
  <si>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</si>
  <si>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</si>
  <si>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</si>
  <si>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</si>
  <si>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</si>
  <si>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</si>
  <si>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</si>
  <si>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</si>
  <si>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</si>
  <si>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</si>
  <si>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</si>
  <si>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</si>
  <si>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</si>
  <si>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</si>
  <si>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</si>
  <si>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</si>
  <si>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</si>
  <si>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</si>
  <si>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</si>
  <si>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</si>
  <si>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</si>
  <si>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</si>
  <si>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</si>
  <si>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</si>
  <si>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</si>
  <si>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</si>
  <si>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</si>
  <si>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</si>
  <si>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</si>
  <si>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</si>
  <si>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</si>
  <si>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</si>
  <si>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</si>
  <si>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</si>
  <si>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</si>
  <si>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</si>
  <si>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</si>
  <si>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</si>
  <si>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</si>
  <si>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</si>
  <si>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</si>
  <si>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</si>
  <si>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</si>
  <si>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</si>
  <si>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</si>
  <si>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</si>
  <si>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</si>
  <si>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</si>
  <si>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</si>
  <si>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</si>
  <si>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</si>
  <si>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</si>
  <si>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</si>
  <si>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</si>
  <si>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</si>
  <si>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</si>
  <si>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</si>
  <si>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</si>
  <si>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</si>
  <si>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</si>
  <si>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</si>
  <si>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</si>
  <si>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</si>
  <si>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</si>
  <si>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</si>
  <si>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</si>
  <si>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</si>
  <si>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</si>
  <si>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</si>
  <si>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</si>
  <si>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</si>
  <si>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</si>
  <si>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</si>
  <si>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</si>
  <si>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</si>
  <si>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</si>
  <si>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</si>
  <si>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</si>
  <si>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</si>
  <si>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</si>
  <si>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</si>
  <si>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</si>
  <si>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</si>
  <si>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</si>
  <si>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</si>
  <si>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</si>
  <si>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</si>
  <si>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</si>
  <si>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</si>
  <si>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</si>
  <si>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</si>
  <si>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</si>
  <si>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</si>
  <si>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</si>
  <si>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</si>
  <si>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</si>
  <si>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</si>
  <si>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</si>
  <si>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</si>
  <si>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</si>
  <si>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</si>
  <si>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</si>
  <si>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</si>
  <si>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</si>
  <si>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</si>
  <si>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</si>
  <si>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</si>
  <si>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</si>
  <si>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</si>
  <si>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</si>
  <si>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</si>
  <si>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</si>
  <si>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</si>
  <si>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</si>
  <si>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</si>
  <si>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</si>
  <si>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</si>
  <si>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</si>
  <si>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</si>
  <si>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</si>
  <si>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</si>
  <si>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</si>
  <si>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</si>
  <si>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</si>
  <si>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</si>
  <si>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</si>
  <si>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</si>
  <si>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</si>
  <si>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</si>
  <si>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</si>
  <si>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</si>
  <si>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</si>
  <si>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</si>
  <si>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</si>
  <si>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</si>
  <si>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</si>
  <si>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</si>
  <si>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</si>
  <si>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</si>
  <si>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</si>
  <si>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</si>
  <si>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</si>
  <si>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</si>
  <si>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</si>
  <si>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</si>
  <si>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</si>
  <si>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</si>
  <si>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</si>
  <si>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</si>
  <si>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</si>
  <si>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</si>
  <si>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</si>
  <si>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</si>
  <si>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</si>
  <si>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</si>
  <si>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</si>
  <si>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</si>
  <si>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</si>
  <si>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</si>
  <si>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</si>
  <si>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</si>
  <si>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</si>
  <si>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</si>
  <si>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</si>
  <si>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</si>
  <si>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</si>
  <si>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</si>
  <si>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</si>
  <si>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</si>
  <si>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</si>
  <si>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</si>
  <si>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</si>
  <si>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</si>
  <si>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</si>
  <si>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</si>
  <si>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</si>
  <si>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</si>
  <si>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</si>
  <si>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</si>
  <si>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</si>
  <si>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</si>
  <si>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</si>
  <si>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</si>
  <si>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</si>
  <si>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</si>
  <si>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</si>
  <si>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</si>
  <si>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</si>
  <si>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</si>
  <si>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</si>
  <si>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</si>
  <si>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</si>
  <si>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</si>
  <si>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</si>
  <si>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</si>
  <si>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</si>
  <si>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</si>
  <si>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</si>
  <si>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</si>
  <si>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</si>
  <si>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</si>
  <si>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</si>
  <si>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</si>
  <si>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</si>
  <si>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</si>
  <si>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</si>
  <si>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</si>
  <si>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</si>
  <si>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</si>
  <si>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</si>
  <si>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</si>
  <si>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</si>
  <si>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</si>
  <si>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</si>
  <si>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</si>
  <si>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</si>
  <si>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</si>
  <si>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</si>
  <si>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</si>
  <si>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</si>
  <si>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</si>
  <si>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</si>
  <si>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</si>
  <si>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</si>
  <si>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</si>
  <si>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</si>
  <si>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</si>
  <si>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</si>
  <si>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</si>
  <si>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</si>
  <si>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</si>
  <si>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</si>
  <si>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</si>
  <si>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</si>
  <si>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</si>
  <si>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</si>
  <si>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</si>
  <si>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</si>
  <si>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</si>
  <si>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</si>
  <si>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</si>
  <si>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</si>
  <si>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</si>
  <si>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</si>
  <si>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</si>
  <si>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</si>
  <si>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</si>
  <si>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</si>
  <si>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</si>
  <si>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</si>
  <si>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</si>
  <si>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</si>
  <si>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</si>
  <si>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</si>
  <si>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</si>
  <si>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</si>
  <si>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</si>
  <si>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</si>
  <si>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</si>
  <si>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</si>
  <si>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</si>
  <si>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</si>
  <si>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</si>
  <si>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</si>
  <si>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</si>
  <si>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</si>
  <si>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</si>
  <si>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</si>
  <si>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</si>
  <si>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</si>
  <si>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</si>
  <si>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</si>
  <si>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</si>
  <si>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</si>
  <si>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</si>
  <si>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</si>
  <si>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</si>
  <si>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</si>
  <si>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</si>
  <si>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</si>
  <si>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</si>
  <si>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</si>
  <si>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</si>
  <si>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</si>
  <si>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</si>
  <si>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</si>
  <si>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</si>
  <si>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</si>
  <si>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</si>
  <si>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</si>
  <si>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</si>
  <si>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</si>
  <si>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</si>
  <si>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</si>
  <si>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</si>
  <si>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</si>
  <si>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</si>
  <si>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</si>
  <si>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</si>
  <si>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</si>
  <si>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</si>
  <si>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</si>
  <si>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</si>
  <si>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</si>
  <si>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</si>
  <si>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</si>
  <si>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</si>
  <si>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</si>
  <si>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</si>
  <si>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</si>
  <si>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</si>
  <si>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</si>
  <si>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</si>
  <si>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</si>
  <si>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</si>
  <si>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</si>
  <si>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</si>
  <si>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</si>
  <si>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</si>
  <si>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</si>
  <si>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</si>
  <si>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</si>
  <si>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</si>
  <si>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</si>
  <si>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</si>
  <si>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</si>
  <si>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</si>
  <si>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</si>
  <si>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</si>
  <si>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</si>
  <si>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</si>
  <si>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</si>
  <si>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</si>
  <si>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</si>
  <si>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</si>
  <si>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</si>
  <si>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</si>
  <si>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</si>
  <si>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</si>
  <si>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</si>
  <si>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</si>
  <si>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</si>
  <si>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</si>
  <si>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</si>
  <si>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</si>
  <si>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</si>
  <si>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</si>
  <si>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</si>
  <si>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</si>
  <si>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</si>
  <si>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</si>
  <si>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</si>
  <si>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</si>
  <si>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</si>
  <si>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</si>
  <si>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</si>
  <si>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</si>
  <si>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</si>
  <si>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</si>
  <si>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</si>
  <si>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</si>
  <si>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</si>
  <si>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</si>
  <si>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</si>
  <si>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</si>
  <si>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</si>
  <si>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</si>
  <si>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</si>
  <si>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</si>
  <si>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</si>
  <si>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</si>
  <si>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</si>
  <si>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</si>
  <si>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</si>
  <si>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</si>
  <si>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</si>
  <si>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</si>
  <si>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</si>
  <si>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</si>
  <si>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</si>
  <si>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</si>
  <si>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</si>
  <si>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</si>
  <si>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</si>
  <si>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</si>
  <si>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</si>
  <si>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</si>
  <si>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</si>
  <si>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</si>
  <si>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</si>
  <si>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</si>
  <si>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</si>
  <si>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</si>
  <si>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</si>
  <si>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</si>
  <si>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</si>
  <si>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</si>
  <si>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</si>
  <si>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</si>
  <si>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</si>
  <si>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</si>
  <si>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</si>
  <si>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</si>
  <si>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</si>
  <si>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</si>
  <si>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</si>
  <si>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</si>
  <si>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</si>
  <si>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</si>
  <si>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</si>
  <si>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</si>
  <si>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</si>
  <si>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</si>
  <si>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</si>
  <si>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</si>
  <si>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</si>
  <si>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</si>
  <si>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</si>
  <si>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</si>
  <si>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</si>
  <si>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</si>
  <si>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</si>
  <si>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</si>
  <si>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</si>
  <si>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</si>
  <si>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</si>
  <si>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</si>
  <si>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</si>
  <si>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</si>
  <si>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</si>
  <si>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</si>
  <si>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</si>
  <si>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</si>
  <si>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</si>
  <si>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</si>
  <si>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</si>
  <si>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</si>
  <si>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</si>
  <si>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</si>
  <si>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</si>
  <si>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</si>
  <si>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</si>
  <si>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</si>
  <si>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</si>
  <si>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</si>
  <si>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</si>
  <si>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</si>
  <si>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</si>
  <si>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</si>
  <si>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</si>
  <si>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</si>
  <si>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</si>
  <si>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</si>
  <si>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</si>
  <si>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</si>
  <si>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</si>
  <si>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</si>
  <si>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</si>
  <si>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</si>
  <si>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</si>
  <si>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</si>
  <si>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</si>
  <si>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</si>
  <si>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</si>
  <si>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</si>
  <si>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</si>
  <si>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</si>
  <si>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</si>
  <si>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</si>
  <si>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</si>
  <si>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</si>
  <si>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</si>
  <si>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</si>
  <si>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</si>
  <si>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</si>
  <si>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</si>
  <si>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</si>
  <si>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</si>
  <si>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</si>
  <si>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</si>
  <si>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</si>
  <si>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</si>
  <si>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</si>
  <si>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</si>
  <si>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</si>
  <si>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</si>
  <si>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</si>
  <si>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</si>
  <si>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</si>
  <si>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</si>
  <si>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</si>
  <si>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</si>
  <si>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</si>
  <si>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</si>
  <si>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</si>
  <si>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</si>
  <si>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</si>
  <si>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</si>
  <si>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</si>
  <si>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</si>
  <si>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</si>
  <si>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</si>
  <si>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</si>
  <si>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</si>
  <si>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</si>
  <si>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</si>
  <si>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</si>
  <si>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</si>
  <si>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</si>
  <si>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</si>
  <si>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</si>
  <si>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</si>
  <si>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</si>
  <si>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</si>
  <si>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</si>
  <si>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</si>
  <si>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</si>
  <si>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</si>
  <si>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</si>
  <si>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</si>
  <si>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</si>
  <si>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</si>
  <si>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</si>
  <si>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</si>
  <si>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</si>
  <si>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</si>
  <si>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</si>
  <si>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</si>
  <si>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</si>
  <si>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</si>
  <si>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</si>
  <si>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</si>
  <si>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</si>
  <si>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</si>
  <si>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</si>
  <si>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</si>
  <si>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</si>
  <si>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</si>
  <si>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</si>
  <si>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</si>
  <si>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</si>
  <si>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</si>
  <si>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</si>
  <si>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</si>
  <si>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</si>
  <si>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</si>
  <si>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</si>
  <si>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</si>
  <si>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</si>
  <si>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</si>
  <si>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</si>
  <si>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</si>
  <si>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</si>
  <si>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</si>
  <si>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</si>
  <si>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</si>
  <si>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</si>
  <si>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</si>
  <si>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</si>
  <si>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</si>
  <si>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</si>
  <si>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</si>
  <si>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</si>
  <si>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</si>
  <si>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</si>
  <si>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</si>
  <si>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</si>
  <si>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</si>
  <si>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</si>
  <si>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</si>
  <si>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</si>
  <si>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</si>
  <si>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</si>
  <si>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</si>
  <si>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</si>
  <si>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</si>
  <si>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</si>
  <si>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</si>
  <si>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</si>
  <si>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</si>
  <si>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</si>
  <si>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</si>
  <si>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</si>
  <si>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</si>
  <si>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</si>
  <si>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</si>
  <si>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</si>
  <si>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</si>
  <si>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</si>
  <si>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</si>
  <si>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</si>
  <si>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</si>
  <si>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</si>
  <si>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</si>
  <si>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</si>
  <si>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</si>
  <si>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</si>
  <si>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</si>
  <si>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</si>
  <si>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</si>
  <si>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</si>
  <si>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</si>
  <si>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</si>
  <si>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</si>
  <si>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</si>
  <si>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</si>
  <si>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</si>
  <si>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</si>
  <si>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</si>
  <si>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</si>
  <si>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</si>
  <si>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</si>
  <si>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</si>
  <si>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</si>
  <si>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</si>
  <si>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</si>
  <si>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</si>
  <si>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</si>
  <si>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</si>
  <si>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</si>
  <si>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</si>
  <si>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</si>
  <si>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</si>
  <si>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</si>
  <si>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</si>
  <si>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</si>
  <si>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</si>
  <si>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</si>
  <si>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</si>
  <si>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</si>
  <si>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</si>
  <si>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</si>
  <si>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</si>
  <si>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</si>
  <si>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</si>
  <si>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</si>
  <si>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</si>
  <si>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</si>
  <si>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</si>
  <si>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</si>
  <si>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</si>
  <si>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</si>
  <si>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</si>
  <si>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</si>
  <si>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</si>
  <si>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</si>
  <si>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</si>
  <si>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</si>
  <si>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</si>
  <si>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</si>
  <si>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</si>
  <si>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</si>
  <si>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</si>
  <si>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</si>
  <si>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</si>
  <si>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</si>
  <si>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</si>
  <si>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</si>
  <si>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</si>
  <si>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</si>
  <si>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</si>
  <si>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</si>
  <si>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</si>
  <si>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</si>
  <si>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</si>
  <si>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</si>
  <si>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</si>
  <si>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</si>
  <si>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</si>
  <si>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</si>
  <si>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</si>
  <si>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</si>
  <si>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</si>
  <si>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</si>
  <si>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</si>
  <si>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</si>
  <si>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</si>
  <si>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</si>
  <si>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</si>
  <si>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</si>
  <si>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</si>
  <si>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</si>
  <si>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</si>
  <si>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</si>
  <si>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</si>
  <si>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</si>
  <si>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</si>
  <si>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</si>
  <si>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</si>
  <si>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</si>
  <si>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</si>
  <si>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</si>
  <si>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</si>
  <si>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</si>
  <si>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</si>
  <si>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</si>
  <si>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</si>
  <si>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</si>
  <si>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</si>
  <si>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</si>
  <si>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</si>
  <si>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</si>
  <si>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</si>
  <si>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</si>
  <si>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</si>
  <si>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</si>
  <si>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</si>
  <si>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</si>
  <si>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</si>
  <si>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</si>
  <si>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</si>
  <si>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</si>
  <si>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</si>
  <si>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</si>
  <si>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</si>
  <si>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</si>
  <si>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</si>
  <si>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</si>
  <si>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</si>
  <si>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</si>
  <si>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</si>
  <si>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</si>
  <si>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</si>
  <si>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</si>
  <si>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</si>
  <si>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</si>
  <si>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</si>
  <si>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</si>
  <si>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</si>
  <si>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</si>
  <si>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</si>
  <si>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</si>
  <si>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</si>
  <si>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</si>
  <si>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</si>
  <si>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</si>
  <si>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</si>
  <si>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</si>
  <si>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</si>
  <si>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</si>
  <si>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</si>
  <si>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</si>
  <si>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</si>
  <si>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</si>
  <si>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</si>
  <si>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</si>
  <si>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</si>
  <si>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</si>
  <si>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</si>
  <si>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</si>
  <si>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</si>
  <si>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</si>
  <si>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</si>
  <si>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</si>
  <si>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</si>
  <si>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</si>
  <si>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</si>
  <si>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</si>
  <si>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</si>
  <si>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</si>
  <si>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</si>
  <si>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</si>
  <si>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</si>
  <si>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</si>
  <si>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</si>
  <si>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</si>
  <si>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</si>
  <si>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</si>
  <si>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</si>
  <si>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</si>
  <si>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</si>
  <si>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</si>
  <si>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</si>
  <si>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</si>
  <si>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</si>
  <si>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</si>
  <si>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</si>
  <si>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</si>
  <si>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</si>
  <si>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</si>
  <si>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</si>
  <si>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</si>
  <si>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</si>
  <si>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</si>
  <si>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</si>
  <si>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</si>
  <si>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</si>
  <si>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</si>
  <si>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</si>
  <si>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</si>
  <si>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</si>
  <si>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</si>
  <si>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</si>
  <si>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</si>
  <si>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</si>
  <si>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</si>
  <si>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</si>
  <si>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</si>
  <si>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</si>
  <si>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</si>
  <si>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</si>
  <si>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</si>
  <si>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</si>
  <si>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</si>
  <si>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</si>
  <si>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</si>
  <si>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</si>
  <si>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</si>
  <si>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</si>
  <si>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</si>
  <si>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</si>
  <si>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</si>
  <si>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</si>
  <si>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</si>
  <si>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</si>
  <si>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</si>
  <si>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</si>
  <si>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</si>
  <si>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</si>
  <si>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</si>
  <si>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</si>
  <si>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</si>
  <si>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</si>
  <si>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</si>
  <si>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</si>
  <si>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</si>
  <si>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</si>
  <si>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</si>
  <si>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</si>
  <si>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</si>
  <si>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</si>
  <si>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</si>
  <si>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</si>
  <si>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</si>
  <si>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</si>
  <si>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</si>
  <si>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</si>
  <si>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</si>
  <si>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</si>
  <si>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</si>
  <si>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</si>
  <si>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</si>
  <si>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</si>
  <si>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</si>
  <si>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</si>
  <si>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</si>
  <si>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</si>
  <si>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</si>
  <si>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</si>
  <si>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</si>
  <si>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</si>
  <si>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</si>
  <si>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</si>
  <si>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</si>
  <si>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</si>
  <si>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</si>
  <si>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</si>
  <si>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</si>
  <si>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</si>
  <si>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</si>
  <si>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</si>
  <si>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</si>
  <si>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</si>
  <si>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</si>
  <si>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</si>
  <si>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</si>
  <si>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</si>
  <si>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</si>
  <si>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</si>
  <si>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</si>
  <si>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</si>
  <si>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</si>
  <si>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</si>
  <si>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</si>
  <si>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</si>
  <si>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</si>
  <si>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</si>
  <si>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</si>
  <si>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</si>
  <si>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</si>
  <si>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</si>
  <si>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</si>
  <si>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</si>
  <si>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</si>
  <si>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</si>
  <si>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</si>
  <si>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</si>
  <si>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</si>
  <si>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</si>
  <si>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</si>
  <si>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</si>
  <si>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</si>
  <si>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</si>
  <si>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</si>
  <si>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</si>
  <si>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</si>
  <si>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</si>
  <si>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</si>
  <si>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</si>
  <si>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</si>
  <si>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</si>
  <si>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</si>
  <si>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</si>
  <si>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</si>
  <si>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</si>
  <si>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</si>
  <si>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</si>
  <si>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</si>
  <si>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</si>
  <si>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</si>
  <si>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</si>
  <si>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</si>
  <si>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</si>
  <si>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</si>
  <si>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</si>
  <si>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</si>
  <si>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</si>
  <si>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</si>
  <si>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</si>
  <si>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</si>
  <si>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</si>
  <si>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</si>
  <si>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</si>
  <si>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</si>
  <si>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</si>
  <si>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</si>
  <si>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</si>
  <si>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</si>
  <si>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</si>
  <si>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</si>
  <si>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</si>
  <si>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</si>
  <si>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</si>
  <si>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</si>
  <si>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</si>
  <si>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</si>
  <si>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</si>
  <si>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</si>
  <si>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</si>
  <si>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</si>
  <si>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</si>
  <si>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</si>
  <si>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</si>
  <si>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</si>
  <si>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</si>
  <si>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</si>
  <si>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</si>
  <si>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</si>
  <si>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</si>
  <si>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</si>
  <si>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</si>
  <si>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</si>
  <si>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</si>
  <si>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</si>
  <si>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</si>
  <si>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</si>
  <si>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</si>
  <si>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</si>
  <si>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</si>
  <si>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</si>
  <si>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</si>
  <si>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</si>
  <si>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</si>
  <si>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</si>
  <si>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</si>
  <si>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</si>
  <si>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</si>
  <si>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</si>
  <si>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</si>
  <si>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</si>
  <si>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</si>
  <si>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</si>
  <si>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</si>
  <si>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</si>
  <si>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</si>
  <si>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</si>
  <si>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</si>
  <si>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</si>
  <si>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</si>
  <si>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</si>
  <si>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</si>
  <si>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</si>
  <si>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</si>
  <si>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</si>
  <si>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</si>
  <si>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</si>
  <si>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</si>
  <si>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</si>
  <si>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</si>
  <si>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</si>
  <si>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</si>
  <si>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</si>
  <si>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</si>
  <si>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</si>
  <si>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</si>
  <si>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</si>
  <si>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</si>
  <si>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</si>
  <si>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</si>
  <si>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</si>
  <si>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</si>
  <si>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</si>
  <si>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</si>
  <si>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</si>
  <si>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</si>
  <si>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</si>
  <si>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</si>
  <si>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</si>
  <si>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</si>
  <si>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</si>
  <si>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</si>
  <si>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</si>
  <si>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</si>
  <si>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</si>
  <si>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</si>
  <si>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</si>
  <si>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</si>
  <si>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</si>
  <si>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</si>
  <si>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</si>
  <si>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</si>
  <si>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</si>
  <si>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</si>
  <si>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</si>
  <si>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</si>
  <si>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</si>
  <si>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</si>
  <si>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</si>
  <si>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</si>
  <si>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</si>
  <si>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</si>
  <si>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</si>
  <si>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</si>
  <si>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</si>
  <si>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</si>
  <si>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</si>
  <si>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</si>
  <si>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</si>
  <si>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</si>
  <si>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</si>
  <si>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</si>
  <si>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</si>
  <si>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</si>
  <si>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</si>
  <si>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</si>
  <si>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</si>
  <si>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</si>
  <si>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</si>
  <si>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</si>
  <si>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</si>
  <si>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</si>
  <si>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</si>
  <si>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</si>
  <si>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</si>
  <si>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</si>
  <si>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</si>
  <si>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</si>
  <si>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</si>
  <si>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</si>
  <si>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</si>
  <si>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</si>
  <si>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</si>
  <si>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</si>
  <si>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</si>
  <si>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</si>
  <si>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</si>
  <si>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</si>
  <si>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</si>
  <si>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</si>
  <si>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</si>
  <si>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</si>
  <si>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</si>
  <si>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</si>
  <si>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</si>
  <si>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</si>
  <si>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</si>
  <si>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</si>
  <si>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</si>
  <si>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</si>
  <si>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</si>
  <si>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</si>
  <si>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</si>
  <si>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</si>
  <si>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</si>
  <si>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</si>
  <si>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</si>
  <si>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</si>
  <si>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</si>
  <si>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</si>
  <si>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</si>
  <si>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</si>
  <si>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</si>
  <si>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</si>
  <si>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</si>
  <si>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</si>
  <si>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</si>
  <si>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</si>
  <si>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</si>
  <si>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</si>
  <si>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</si>
  <si>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</si>
  <si>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</si>
  <si>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</si>
  <si>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</si>
  <si>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</si>
  <si>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</si>
  <si>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</si>
  <si>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</si>
  <si>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</si>
  <si>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</si>
  <si>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</si>
  <si>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</si>
  <si>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</si>
  <si>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</si>
  <si>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</si>
  <si>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</si>
  <si>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</si>
  <si>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</si>
  <si>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</si>
  <si>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</si>
  <si>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</si>
  <si>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</si>
  <si>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</si>
  <si>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</si>
  <si>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</si>
  <si>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</si>
  <si>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</si>
  <si>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</si>
  <si>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</si>
  <si>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</si>
  <si>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</si>
  <si>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</si>
  <si>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</si>
  <si>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</si>
  <si>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</si>
  <si>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</si>
  <si>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</si>
  <si>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</si>
  <si>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</si>
  <si>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</si>
  <si>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</si>
  <si>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</si>
  <si>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</si>
  <si>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</si>
  <si>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</si>
  <si>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</si>
  <si>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</si>
  <si>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</si>
  <si>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</si>
  <si>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</si>
  <si>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</si>
  <si>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</si>
  <si>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</si>
  <si>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</si>
  <si>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</si>
  <si>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</si>
  <si>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</si>
  <si>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</si>
  <si>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</si>
  <si>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</si>
  <si>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</si>
  <si>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</si>
  <si>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</si>
  <si>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</si>
  <si>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</si>
  <si>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</si>
  <si>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</si>
  <si>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</si>
  <si>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</si>
  <si>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</si>
  <si>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</si>
  <si>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</si>
  <si>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</si>
  <si>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</si>
  <si>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</si>
  <si>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</si>
  <si>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</si>
  <si>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</si>
  <si>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</si>
  <si>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</si>
  <si>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</si>
  <si>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</si>
  <si>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</si>
  <si>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</si>
  <si>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</si>
  <si>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</si>
  <si>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</si>
  <si>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</si>
  <si>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</si>
  <si>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</si>
  <si>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</si>
  <si>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</si>
  <si>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</si>
  <si>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</si>
  <si>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</si>
  <si>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</si>
  <si>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</si>
  <si>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</si>
  <si>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</si>
  <si>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</si>
  <si>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</si>
  <si>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</si>
  <si>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</si>
  <si>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</si>
  <si>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</si>
  <si>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</si>
  <si>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</si>
  <si>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</si>
  <si>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</si>
  <si>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</si>
  <si>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</si>
  <si>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</si>
  <si>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</si>
  <si>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</si>
  <si>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</si>
  <si>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</si>
  <si>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</si>
  <si>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</si>
  <si>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</si>
  <si>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</si>
  <si>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</si>
  <si>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</si>
  <si>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</si>
  <si>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</si>
  <si>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</si>
  <si>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</si>
  <si>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</si>
  <si>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</si>
  <si>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</si>
  <si>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</si>
  <si>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</si>
  <si>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</si>
  <si>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</si>
  <si>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</si>
  <si>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</si>
  <si>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</si>
  <si>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</si>
  <si>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</si>
  <si>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</si>
  <si>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</si>
  <si>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</si>
  <si>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</si>
  <si>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</si>
  <si>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</si>
  <si>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</si>
  <si>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</si>
  <si>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</si>
  <si>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</si>
  <si>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</si>
  <si>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</si>
  <si>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</si>
  <si>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</si>
  <si>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</si>
  <si>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</si>
  <si>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</si>
  <si>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</si>
  <si>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</si>
  <si>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</si>
  <si>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</si>
  <si>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</si>
  <si>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</si>
  <si>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</si>
  <si>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</si>
  <si>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</si>
  <si>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</si>
  <si>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</si>
  <si>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</si>
  <si>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</si>
  <si>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</si>
  <si>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</si>
  <si>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</si>
  <si>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</si>
  <si>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</si>
  <si>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</si>
  <si>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</si>
  <si>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</si>
  <si>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</si>
  <si>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</si>
  <si>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</si>
  <si>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</si>
  <si>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</si>
  <si>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</si>
  <si>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</si>
  <si>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</si>
  <si>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</si>
  <si>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</si>
  <si>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</si>
  <si>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</si>
  <si>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</si>
  <si>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</si>
  <si>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</si>
  <si>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</si>
  <si>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</si>
  <si>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</si>
  <si>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</si>
  <si>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</si>
  <si>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</si>
  <si>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</si>
  <si>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</si>
  <si>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</si>
  <si>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</si>
  <si>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</si>
  <si>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</si>
  <si>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</si>
  <si>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</si>
  <si>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</si>
  <si>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</si>
  <si>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</si>
  <si>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</si>
  <si>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</si>
  <si>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</si>
  <si>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</si>
  <si>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</si>
  <si>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</si>
  <si>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</si>
  <si>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</si>
  <si>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</si>
  <si>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</si>
  <si>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</si>
  <si>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</si>
  <si>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</si>
  <si>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</si>
  <si>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</si>
  <si>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</si>
  <si>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</si>
  <si>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</si>
  <si>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</si>
  <si>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</si>
  <si>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</si>
  <si>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</si>
  <si>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</si>
  <si>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</si>
  <si>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</si>
  <si>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</si>
  <si>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</si>
  <si>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</si>
  <si>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</si>
  <si>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</si>
  <si>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</si>
  <si>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</si>
  <si>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</si>
  <si>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</si>
  <si>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</si>
  <si>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</si>
  <si>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</si>
  <si>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</si>
  <si>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</si>
  <si>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</si>
  <si>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</si>
  <si>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</si>
  <si>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</si>
  <si>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</si>
  <si>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</si>
  <si>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</si>
  <si>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</si>
  <si>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</si>
  <si>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</si>
  <si>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</si>
  <si>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</si>
  <si>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</si>
  <si>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</si>
  <si>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</si>
  <si>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</si>
  <si>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</si>
  <si>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</si>
  <si>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</si>
  <si>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</si>
  <si>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</si>
  <si>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</si>
  <si>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</si>
  <si>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</si>
  <si>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</si>
  <si>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</si>
  <si>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</si>
  <si>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</si>
  <si>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</si>
  <si>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</si>
  <si>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</si>
  <si>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</si>
  <si>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</si>
  <si>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</si>
  <si>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</si>
  <si>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</si>
  <si>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</si>
  <si>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</si>
  <si>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</si>
  <si>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</si>
  <si>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</si>
  <si>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</si>
  <si>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</si>
  <si>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</si>
  <si>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</si>
  <si>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</si>
  <si>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</si>
  <si>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</si>
  <si>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</si>
  <si>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</si>
  <si>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</si>
  <si>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</si>
  <si>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</si>
  <si>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</si>
  <si>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</si>
  <si>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</si>
  <si>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</si>
  <si>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</si>
  <si>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</si>
  <si>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</si>
  <si>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</si>
  <si>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</si>
  <si>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</si>
  <si>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</si>
  <si>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</si>
  <si>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</si>
  <si>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</si>
  <si>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</si>
  <si>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</si>
  <si>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</si>
  <si>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</si>
  <si>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</si>
  <si>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</si>
  <si>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</si>
  <si>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</si>
  <si>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</si>
  <si>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</si>
  <si>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</si>
  <si>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</si>
  <si>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</si>
  <si>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</si>
  <si>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</si>
  <si>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</si>
  <si>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</si>
  <si>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</si>
  <si>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</si>
  <si>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</si>
  <si>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</si>
  <si>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</si>
  <si>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</si>
  <si>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</si>
  <si>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</si>
  <si>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</si>
  <si>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</si>
  <si>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</si>
  <si>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</si>
  <si>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</si>
  <si>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</si>
  <si>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</si>
  <si>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</si>
  <si>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</si>
  <si>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</si>
  <si>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</si>
  <si>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</si>
  <si>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</si>
  <si>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</si>
  <si>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</si>
  <si>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</si>
  <si>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</si>
  <si>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</si>
  <si>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</si>
  <si>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</si>
  <si>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</si>
  <si>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</si>
  <si>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</si>
  <si>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</si>
  <si>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</si>
  <si>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</si>
  <si>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</si>
  <si>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</si>
  <si>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</si>
  <si>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</si>
  <si>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</si>
  <si>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</si>
  <si>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</si>
  <si>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</si>
  <si>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</si>
  <si>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</si>
  <si>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</si>
  <si>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</si>
  <si>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</si>
  <si>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</si>
  <si>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</si>
  <si>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</si>
  <si>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</si>
  <si>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</si>
  <si>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</si>
  <si>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</si>
  <si>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</si>
  <si>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</si>
  <si>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</si>
  <si>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</si>
  <si>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</si>
  <si>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</si>
  <si>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</si>
  <si>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</si>
  <si>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</si>
  <si>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</si>
  <si>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</si>
  <si>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</si>
  <si>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</si>
  <si>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</si>
  <si>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</si>
  <si>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</si>
  <si>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</si>
  <si>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</si>
  <si>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</si>
  <si>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</si>
  <si>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</si>
  <si>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</si>
  <si>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</si>
  <si>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</si>
  <si>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</si>
  <si>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</si>
  <si>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</si>
  <si>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</si>
  <si>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</si>
  <si>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</si>
  <si>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</si>
  <si>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</si>
  <si>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</si>
  <si>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</si>
  <si>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</si>
  <si>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</si>
  <si>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</si>
  <si>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</si>
  <si>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</si>
  <si>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</si>
  <si>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</si>
  <si>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</si>
  <si>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</si>
  <si>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</si>
  <si>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</si>
  <si>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</si>
  <si>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</si>
  <si>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</si>
  <si>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</si>
  <si>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</si>
  <si>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</si>
  <si>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</si>
  <si>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</si>
  <si>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</si>
  <si>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</si>
  <si>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</si>
  <si>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</si>
  <si>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</si>
  <si>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</si>
  <si>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</si>
  <si>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</si>
  <si>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</si>
  <si>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</si>
  <si>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</si>
  <si>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</si>
  <si>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</si>
  <si>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</si>
  <si>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</si>
  <si>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</si>
  <si>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</si>
  <si>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</si>
  <si>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</si>
  <si>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</si>
  <si>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</si>
  <si>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</si>
  <si>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</si>
  <si>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</si>
  <si>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</si>
  <si>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</si>
  <si>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</si>
  <si>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</si>
  <si>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</si>
  <si>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</si>
  <si>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</si>
  <si>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</si>
  <si>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</si>
  <si>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</si>
  <si>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</si>
  <si>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</si>
  <si>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</si>
  <si>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</si>
  <si>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</si>
  <si>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</si>
  <si>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</si>
  <si>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</si>
  <si>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</si>
  <si>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</si>
  <si>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</si>
  <si>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</si>
  <si>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</si>
  <si>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</si>
  <si>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</si>
  <si>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</si>
  <si>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</si>
  <si>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</si>
  <si>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</si>
  <si>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</si>
  <si>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</si>
  <si>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</si>
  <si>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</si>
  <si>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</si>
  <si>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</si>
  <si>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</si>
  <si>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</si>
  <si>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</si>
  <si>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</si>
  <si>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</si>
  <si>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</si>
  <si>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</si>
  <si>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</si>
  <si>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</si>
  <si>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</si>
  <si>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</si>
  <si>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</si>
  <si>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</si>
  <si>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</si>
  <si>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</si>
  <si>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</si>
  <si>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</si>
  <si>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</si>
  <si>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</si>
  <si>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</si>
  <si>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</si>
  <si>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</si>
  <si>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</si>
  <si>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</si>
  <si>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</si>
  <si>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</si>
  <si>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</si>
  <si>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</si>
  <si>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</si>
  <si>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</si>
  <si>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</si>
  <si>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</si>
  <si>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</si>
  <si>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</si>
  <si>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</si>
  <si>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</si>
  <si>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</si>
  <si>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</si>
  <si>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</si>
  <si>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</si>
  <si>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</si>
  <si>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</si>
  <si>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</si>
  <si>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</si>
  <si>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</si>
  <si>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</si>
  <si>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</si>
  <si>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</si>
  <si>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</si>
  <si>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</si>
  <si>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</si>
  <si>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</si>
  <si>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</si>
  <si>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</si>
  <si>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</si>
  <si>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</si>
  <si>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</si>
  <si>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</si>
  <si>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</si>
  <si>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</si>
  <si>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</si>
  <si>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</si>
  <si>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</si>
  <si>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</si>
  <si>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</si>
  <si>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</si>
  <si>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</si>
  <si>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</si>
  <si>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</si>
  <si>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</si>
  <si>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</si>
  <si>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</si>
  <si>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</si>
  <si>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</si>
  <si>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</si>
  <si>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</si>
  <si>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</si>
  <si>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</si>
  <si>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</si>
  <si>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</si>
  <si>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</si>
  <si>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</si>
  <si>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</si>
  <si>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</si>
  <si>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</si>
  <si>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</si>
  <si>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</si>
  <si>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</si>
  <si>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</si>
  <si>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</si>
  <si>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</si>
  <si>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</si>
  <si>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</si>
  <si>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</si>
  <si>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</si>
  <si>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</si>
  <si>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</si>
  <si>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</si>
  <si>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</si>
  <si>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</si>
  <si>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</si>
  <si>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</si>
  <si>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</si>
  <si>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</si>
  <si>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</si>
  <si>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</si>
  <si>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</si>
  <si>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</si>
  <si>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</si>
  <si>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</si>
  <si>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</si>
  <si>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</si>
  <si>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</si>
  <si>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</si>
  <si>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</si>
  <si>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</si>
  <si>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</si>
  <si>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</si>
  <si>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</si>
  <si>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</si>
  <si>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</si>
  <si>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</si>
  <si>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</si>
  <si>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</si>
  <si>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</si>
  <si>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</si>
  <si>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</si>
  <si>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</si>
  <si>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</si>
  <si>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</si>
  <si>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</si>
  <si>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</si>
  <si>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</si>
  <si>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</si>
  <si>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</si>
  <si>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</si>
  <si>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</si>
  <si>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</si>
  <si>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</si>
  <si>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</si>
  <si>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</si>
  <si>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</si>
  <si>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</si>
  <si>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</si>
  <si>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</si>
  <si>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</si>
  <si>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</si>
  <si>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</si>
  <si>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</si>
  <si>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</si>
  <si>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</si>
  <si>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</si>
  <si>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</si>
  <si>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</si>
  <si>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</si>
  <si>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</si>
  <si>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</si>
  <si>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</si>
  <si>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</si>
  <si>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</si>
  <si>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</si>
  <si>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</si>
  <si>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</si>
  <si>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</si>
  <si>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</si>
  <si>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</si>
  <si>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</si>
  <si>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</si>
  <si>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</si>
  <si>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</si>
  <si>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</si>
  <si>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</si>
  <si>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</si>
  <si>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</si>
  <si>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</si>
  <si>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</si>
  <si>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</si>
  <si>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</si>
  <si>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</si>
  <si>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</si>
  <si>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</si>
  <si>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</si>
  <si>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</si>
  <si>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</si>
  <si>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</si>
  <si>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</si>
  <si>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</si>
  <si>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</si>
  <si>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</si>
  <si>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</si>
  <si>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</si>
  <si>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</si>
  <si>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</si>
  <si>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</si>
  <si>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</si>
  <si>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</si>
  <si>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</si>
  <si>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</si>
  <si>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</si>
  <si>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</si>
  <si>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</si>
  <si>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</si>
  <si>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</si>
  <si>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</si>
  <si>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</si>
  <si>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</si>
  <si>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</si>
  <si>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</si>
  <si>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</si>
  <si>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</si>
  <si>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</si>
  <si>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</si>
  <si>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</si>
  <si>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</si>
  <si>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</si>
  <si>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</si>
  <si>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</si>
  <si>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</si>
  <si>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</si>
  <si>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</si>
  <si>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</si>
  <si>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</si>
  <si>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</si>
  <si>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</si>
  <si>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</si>
  <si>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</si>
  <si>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</si>
  <si>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</si>
  <si>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</si>
  <si>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</si>
  <si>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</si>
  <si>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</si>
  <si>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</si>
  <si>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</si>
  <si>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</si>
  <si>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</si>
  <si>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</si>
  <si>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</si>
  <si>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</si>
  <si>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</si>
  <si>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</si>
  <si>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</si>
  <si>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</si>
  <si>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</si>
  <si>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</si>
  <si>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</si>
  <si>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</si>
  <si>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</si>
  <si>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</si>
  <si>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</si>
  <si>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</si>
  <si>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</si>
  <si>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</si>
  <si>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</si>
  <si>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</si>
  <si>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</si>
  <si>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</si>
  <si>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</si>
  <si>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</si>
  <si>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</si>
  <si>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</si>
  <si>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</si>
  <si>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</si>
  <si>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</si>
  <si>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</si>
  <si>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</si>
  <si>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</si>
  <si>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</si>
  <si>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</si>
  <si>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</si>
  <si>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</si>
  <si>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</si>
  <si>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</si>
  <si>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</si>
  <si>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</si>
  <si>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</si>
  <si>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</si>
  <si>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</si>
  <si>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</si>
  <si>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</si>
  <si>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</si>
  <si>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</si>
  <si>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</si>
  <si>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</si>
  <si>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</si>
  <si>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</si>
  <si>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</si>
  <si>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</si>
  <si>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</si>
  <si>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</si>
  <si>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</si>
  <si>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</si>
  <si>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</si>
  <si>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</si>
  <si>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</si>
  <si>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</si>
  <si>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</si>
  <si>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</si>
  <si>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</si>
  <si>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</si>
  <si>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</si>
  <si>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</si>
  <si>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</si>
  <si>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</si>
  <si>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</si>
  <si>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</si>
  <si>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</si>
  <si>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</si>
  <si>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</si>
  <si>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</si>
  <si>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</si>
  <si>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</si>
  <si>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</si>
  <si>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</si>
  <si>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</si>
  <si>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</si>
  <si>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</si>
  <si>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</si>
  <si>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</si>
  <si>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</si>
  <si>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</si>
  <si>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</si>
  <si>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</si>
  <si>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</si>
  <si>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</si>
  <si>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</si>
  <si>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</si>
  <si>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</si>
  <si>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</si>
  <si>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</si>
  <si>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</si>
  <si>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</si>
  <si>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</si>
  <si>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</si>
  <si>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</si>
  <si>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</si>
  <si>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</si>
  <si>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</si>
  <si>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</si>
  <si>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</si>
  <si>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</si>
  <si>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</si>
  <si>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</si>
  <si>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</si>
  <si>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</si>
  <si>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</si>
  <si>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</si>
  <si>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</si>
  <si>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</si>
  <si>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</si>
  <si>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</si>
  <si>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</si>
  <si>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</si>
  <si>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</si>
  <si>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</si>
  <si>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</si>
  <si>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</si>
  <si>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</si>
  <si>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</si>
  <si>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</si>
  <si>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</si>
  <si>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</si>
  <si>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</si>
  <si>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</si>
  <si>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</si>
  <si>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</si>
  <si>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</si>
  <si>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</si>
  <si>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</si>
  <si>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</si>
  <si>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</si>
  <si>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</si>
  <si>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</si>
  <si>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</si>
  <si>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</si>
  <si>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</si>
  <si>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</si>
  <si>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</si>
  <si>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</si>
  <si>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</si>
  <si>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</si>
  <si>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</si>
  <si>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</si>
  <si>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</si>
  <si>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</si>
  <si>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</si>
  <si>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</si>
  <si>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</si>
  <si>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</si>
  <si>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</si>
  <si>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</si>
  <si>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</si>
  <si>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</si>
  <si>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</si>
  <si>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</si>
  <si>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</si>
  <si>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</si>
  <si>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</si>
  <si>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</si>
  <si>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</si>
  <si>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</si>
  <si>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</si>
  <si>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</si>
  <si>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</si>
  <si>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</si>
  <si>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</si>
  <si>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</si>
  <si>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</si>
  <si>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</si>
  <si>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</si>
  <si>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</si>
  <si>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</si>
  <si>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</si>
  <si>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</si>
  <si>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</si>
  <si>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</si>
  <si>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</si>
  <si>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</si>
  <si>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</si>
  <si>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</si>
  <si>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</si>
  <si>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</si>
  <si>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</si>
  <si>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</si>
  <si>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</si>
  <si>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</si>
  <si>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</si>
  <si>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</si>
  <si>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</si>
  <si>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</si>
  <si>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</si>
  <si>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</si>
  <si>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</si>
  <si>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</si>
  <si>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</si>
  <si>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</si>
  <si>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</si>
  <si>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</si>
  <si>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</si>
  <si>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</si>
  <si>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</si>
  <si>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</si>
  <si>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</si>
  <si>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</si>
  <si>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</si>
  <si>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</si>
  <si>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</si>
  <si>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</si>
  <si>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</si>
  <si>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</si>
  <si>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</si>
  <si>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</si>
  <si>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</si>
  <si>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</si>
  <si>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</si>
  <si>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</si>
  <si>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</si>
  <si>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</si>
  <si>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</si>
  <si>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</si>
  <si>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</si>
  <si>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</si>
  <si>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</si>
  <si>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</si>
  <si>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</si>
  <si>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</si>
  <si>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</si>
  <si>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</si>
  <si>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</si>
  <si>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</si>
  <si>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</si>
  <si>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</si>
  <si>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</si>
  <si>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</si>
  <si>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</si>
  <si>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</si>
  <si>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</si>
  <si>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</si>
  <si>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</si>
  <si>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</si>
  <si>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</si>
  <si>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</si>
  <si>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</si>
  <si>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</si>
  <si>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</si>
  <si>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</si>
  <si>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</si>
  <si>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</si>
  <si>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</si>
  <si>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</si>
  <si>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</si>
  <si>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</si>
  <si>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</si>
  <si>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</si>
  <si>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</si>
  <si>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</si>
  <si>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</si>
  <si>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</si>
  <si>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</si>
  <si>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</si>
  <si>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</si>
  <si>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</si>
  <si>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</si>
  <si>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</si>
  <si>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</si>
  <si>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</si>
  <si>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</si>
  <si>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</si>
  <si>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</si>
  <si>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</si>
  <si>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</si>
  <si>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</si>
  <si>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</si>
  <si>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</si>
  <si>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</si>
  <si>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</si>
  <si>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</si>
  <si>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</si>
  <si>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</si>
  <si>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</si>
  <si>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</si>
  <si>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</si>
  <si>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</si>
  <si>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</si>
  <si>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</si>
  <si>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</si>
  <si>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</si>
  <si>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</si>
  <si>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</si>
  <si>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</si>
  <si>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</si>
  <si>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</si>
  <si>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</si>
  <si>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</si>
  <si>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</si>
  <si>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</si>
  <si>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</si>
  <si>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</si>
  <si>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</si>
  <si>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</si>
  <si>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</si>
  <si>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</si>
  <si>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</si>
  <si>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</si>
  <si>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</si>
  <si>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</si>
  <si>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</si>
  <si>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</si>
  <si>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</si>
  <si>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</si>
  <si>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</si>
  <si>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</si>
  <si>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</si>
  <si>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</si>
  <si>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</si>
  <si>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</si>
  <si>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</si>
  <si>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</si>
  <si>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</si>
  <si>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</si>
  <si>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</si>
  <si>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</si>
  <si>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</si>
  <si>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</si>
  <si>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</si>
  <si>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</si>
  <si>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</si>
  <si>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</si>
  <si>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</si>
  <si>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</si>
  <si>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</si>
  <si>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</si>
  <si>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</si>
  <si>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</si>
  <si>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</si>
  <si>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</si>
  <si>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</si>
  <si>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</si>
  <si>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</si>
  <si>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</si>
  <si>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</si>
  <si>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</si>
  <si>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</si>
  <si>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</si>
  <si>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</si>
  <si>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</si>
  <si>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</si>
  <si>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</si>
  <si>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</si>
  <si>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</si>
  <si>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</si>
  <si>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</si>
  <si>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</si>
  <si>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</si>
  <si>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</si>
  <si>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</si>
  <si>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</si>
  <si>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</si>
  <si>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</si>
  <si>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</si>
  <si>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</si>
  <si>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</si>
  <si>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</si>
  <si>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</si>
  <si>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</si>
  <si>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</si>
  <si>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</si>
  <si>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</si>
  <si>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</si>
  <si>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</si>
  <si>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</si>
  <si>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</si>
  <si>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</si>
  <si>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</si>
  <si>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</si>
  <si>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</si>
  <si>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</si>
  <si>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</si>
  <si>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</si>
  <si>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</si>
  <si>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</si>
  <si>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</si>
  <si>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</si>
  <si>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</si>
  <si>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</si>
  <si>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</si>
  <si>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</si>
  <si>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</si>
  <si>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</si>
  <si>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</si>
  <si>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</si>
  <si>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</si>
  <si>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</si>
  <si>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</si>
  <si>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</si>
  <si>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</si>
  <si>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</si>
  <si>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</si>
  <si>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</si>
  <si>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</si>
  <si>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</si>
  <si>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</si>
  <si>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</si>
  <si>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</si>
  <si>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</si>
  <si>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</si>
  <si>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</si>
  <si>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</si>
  <si>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</si>
  <si>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</si>
  <si>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</si>
  <si>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</si>
  <si>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</si>
  <si>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</si>
  <si>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</si>
  <si>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</si>
  <si>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</si>
  <si>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</si>
  <si>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</si>
  <si>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</si>
  <si>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</si>
  <si>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</si>
  <si>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</si>
  <si>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</si>
  <si>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</si>
  <si>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</si>
  <si>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</si>
  <si>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</si>
  <si>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</si>
  <si>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</si>
  <si>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</si>
  <si>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</si>
  <si>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</si>
  <si>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</si>
  <si>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</si>
  <si>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</si>
  <si>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</si>
  <si>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</si>
  <si>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</si>
  <si>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</si>
  <si>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</si>
  <si>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</si>
  <si>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</si>
  <si>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</si>
  <si>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</si>
  <si>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</si>
  <si>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</si>
  <si>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</si>
  <si>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</si>
  <si>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</si>
  <si>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</si>
  <si>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</si>
  <si>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</si>
  <si>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</si>
  <si>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</si>
  <si>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</si>
  <si>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</si>
  <si>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</si>
  <si>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</si>
  <si>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</si>
  <si>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</si>
  <si>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</si>
  <si>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</si>
  <si>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</si>
  <si>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</si>
  <si>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</si>
  <si>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</si>
  <si>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</si>
  <si>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</si>
  <si>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</si>
  <si>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</si>
  <si>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</si>
  <si>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</si>
  <si>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</si>
  <si>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</si>
  <si>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</si>
  <si>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</si>
  <si>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</si>
  <si>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</si>
  <si>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</si>
  <si>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</si>
  <si>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</si>
  <si>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</si>
  <si>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</si>
  <si>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</si>
  <si>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</si>
  <si>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</si>
  <si>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</si>
  <si>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</si>
  <si>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</si>
  <si>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</si>
  <si>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</si>
  <si>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</si>
  <si>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</si>
  <si>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</si>
  <si>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</si>
  <si>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</si>
  <si>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</si>
  <si>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</si>
  <si>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</si>
  <si>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</si>
  <si>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</si>
  <si>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</si>
  <si>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</si>
  <si>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</si>
  <si>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</si>
  <si>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</si>
  <si>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</si>
  <si>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</si>
  <si>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</si>
  <si>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</si>
  <si>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</si>
  <si>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</si>
  <si>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</si>
  <si>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</si>
  <si>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</si>
  <si>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</si>
  <si>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</si>
  <si>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</si>
  <si>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</si>
  <si>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</si>
  <si>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</si>
  <si>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</si>
  <si>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</si>
  <si>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</si>
  <si>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</si>
  <si>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</si>
  <si>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</si>
  <si>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</si>
  <si>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</si>
  <si>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</si>
  <si>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</si>
  <si>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</si>
  <si>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</si>
  <si>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</si>
  <si>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</si>
  <si>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</si>
  <si>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</si>
  <si>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</si>
  <si>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</si>
  <si>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</si>
  <si>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</si>
  <si>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</si>
  <si>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</si>
  <si>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</si>
  <si>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</si>
  <si>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</si>
  <si>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</si>
  <si>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</si>
  <si>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</si>
  <si>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</si>
  <si>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</si>
  <si>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</si>
  <si>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</si>
  <si>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</si>
  <si>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</si>
  <si>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</si>
  <si>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</si>
  <si>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</si>
  <si>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</si>
  <si>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</si>
  <si>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</si>
  <si>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</si>
  <si>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</si>
  <si>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</si>
  <si>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</si>
  <si>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</si>
  <si>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</si>
  <si>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</si>
  <si>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</si>
  <si>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</si>
  <si>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</si>
  <si>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</si>
  <si>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</si>
  <si>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</si>
  <si>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</si>
  <si>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</si>
  <si>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</si>
  <si>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</si>
  <si>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</si>
  <si>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</si>
  <si>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</si>
  <si>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</si>
  <si>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</si>
  <si>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</si>
  <si>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</si>
  <si>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</si>
  <si>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</si>
  <si>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</si>
  <si>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</si>
  <si>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</si>
  <si>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</si>
  <si>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</si>
  <si>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</si>
  <si>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</si>
  <si>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</si>
  <si>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</si>
  <si>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</si>
  <si>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</si>
  <si>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</si>
  <si>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</si>
  <si>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</si>
  <si>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</si>
  <si>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</si>
  <si>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</si>
  <si>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</si>
  <si>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</si>
  <si>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</si>
  <si>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</si>
  <si>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</si>
  <si>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</si>
  <si>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</si>
  <si>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</si>
  <si>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</si>
  <si>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</si>
  <si>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</si>
  <si>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</si>
  <si>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</si>
  <si>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</si>
  <si>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</si>
  <si>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</si>
  <si>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</si>
  <si>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</si>
  <si>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</si>
  <si>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</si>
  <si>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</si>
  <si>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</si>
  <si>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</si>
  <si>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</si>
  <si>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</si>
  <si>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</si>
  <si>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</si>
  <si>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</si>
  <si>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</si>
  <si>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</si>
  <si>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</si>
  <si>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</si>
  <si>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</si>
  <si>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</si>
  <si>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</si>
  <si>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</si>
  <si>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</si>
  <si>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</si>
  <si>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</si>
  <si>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</si>
  <si>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</si>
  <si>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</si>
  <si>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</si>
  <si>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</si>
  <si>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</si>
  <si>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</si>
  <si>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</si>
  <si>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</si>
  <si>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</si>
  <si>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</si>
  <si>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</si>
  <si>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</si>
  <si>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</si>
  <si>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</si>
  <si>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</si>
  <si>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</si>
  <si>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</si>
  <si>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</si>
  <si>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</si>
  <si>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</si>
  <si>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</si>
  <si>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</si>
  <si>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</si>
  <si>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</si>
  <si>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</si>
  <si>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</si>
  <si>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</si>
  <si>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</si>
  <si>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</si>
  <si>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</si>
  <si>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</si>
  <si>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</si>
  <si>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</si>
  <si>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</si>
  <si>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</si>
  <si>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</si>
  <si>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</si>
  <si>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</si>
  <si>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</si>
  <si>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</si>
  <si>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</si>
  <si>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</si>
  <si>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</si>
  <si>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</si>
  <si>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</si>
  <si>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</si>
  <si>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</si>
  <si>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</si>
  <si>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</si>
  <si>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</si>
  <si>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</si>
  <si>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</si>
  <si>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</si>
  <si>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</si>
  <si>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</si>
  <si>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</si>
  <si>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</si>
  <si>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</si>
  <si>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</si>
  <si>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</si>
  <si>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</si>
  <si>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</si>
  <si>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</si>
  <si>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</si>
  <si>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</si>
  <si>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</si>
  <si>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</si>
  <si>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</si>
  <si>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</si>
  <si>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</si>
  <si>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</si>
  <si>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</si>
  <si>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</si>
  <si>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</si>
  <si>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</si>
  <si>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</si>
  <si>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</si>
  <si>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</si>
  <si>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</si>
  <si>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</si>
  <si>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</si>
  <si>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</si>
  <si>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</si>
  <si>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</si>
  <si>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</si>
  <si>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</si>
  <si>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</si>
  <si>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</si>
  <si>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</si>
  <si>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</si>
  <si>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</si>
  <si>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</si>
  <si>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</si>
  <si>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</si>
  <si>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</si>
  <si>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</si>
  <si>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</si>
  <si>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</si>
  <si>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</si>
  <si>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</si>
  <si>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</si>
  <si>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</si>
  <si>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</si>
  <si>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</si>
  <si>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</si>
  <si>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</si>
  <si>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</si>
  <si>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</si>
  <si>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</si>
  <si>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</si>
  <si>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</si>
  <si>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</si>
  <si>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</si>
  <si>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</si>
  <si>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</si>
  <si>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</si>
  <si>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</si>
  <si>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</si>
  <si>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</si>
  <si>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</si>
  <si>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</si>
  <si>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</si>
  <si>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</si>
  <si>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</si>
  <si>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</si>
  <si>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</si>
  <si>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</si>
  <si>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</si>
  <si>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</si>
  <si>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</si>
  <si>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</si>
  <si>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</si>
  <si>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</si>
  <si>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</si>
  <si>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</si>
  <si>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</si>
  <si>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</si>
  <si>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</si>
  <si>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</si>
  <si>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</si>
  <si>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</si>
  <si>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</si>
  <si>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</si>
  <si>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</si>
  <si>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</si>
  <si>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</si>
  <si>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</si>
  <si>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</si>
  <si>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</si>
  <si>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</si>
  <si>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</si>
  <si>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</si>
  <si>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</si>
  <si>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</si>
  <si>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</si>
  <si>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</si>
  <si>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</si>
  <si>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</si>
  <si>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</si>
  <si>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</si>
  <si>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</si>
  <si>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</si>
  <si>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</si>
  <si>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</si>
  <si>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</si>
  <si>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</si>
  <si>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</si>
  <si>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</si>
  <si>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</si>
  <si>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</si>
  <si>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</si>
  <si>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</si>
  <si>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</si>
  <si>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</si>
  <si>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</si>
  <si>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</si>
  <si>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</si>
  <si>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</si>
  <si>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</si>
  <si>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</si>
  <si>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</si>
  <si>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</si>
  <si>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</si>
  <si>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</si>
  <si>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</si>
  <si>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</si>
  <si>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</si>
  <si>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</si>
  <si>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</si>
  <si>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</si>
  <si>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</si>
  <si>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</si>
  <si>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</si>
  <si>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</si>
  <si>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</si>
  <si>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</si>
  <si>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</si>
  <si>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</si>
  <si>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</si>
  <si>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</si>
  <si>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</si>
  <si>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</si>
  <si>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</si>
  <si>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</si>
  <si>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</si>
  <si>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</si>
  <si>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</si>
  <si>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</si>
  <si>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</si>
  <si>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</si>
  <si>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</si>
  <si>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</si>
  <si>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</si>
  <si>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</si>
  <si>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</si>
  <si>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</si>
  <si>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</si>
  <si>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</si>
  <si>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</si>
  <si>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</si>
  <si>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</si>
  <si>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</si>
  <si>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</si>
  <si>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</si>
  <si>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</si>
  <si>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</si>
  <si>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</si>
  <si>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</si>
  <si>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</si>
  <si>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</si>
  <si>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</si>
  <si>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</si>
  <si>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</si>
  <si>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</si>
  <si>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</si>
  <si>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</si>
  <si>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</si>
  <si>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</si>
  <si>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</si>
  <si>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</si>
  <si>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</si>
  <si>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</si>
  <si>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</si>
  <si>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</si>
  <si>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</si>
  <si>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</si>
  <si>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</si>
  <si>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</si>
  <si>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</si>
  <si>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</si>
  <si>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</si>
  <si>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</si>
  <si>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</si>
  <si>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</si>
  <si>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</si>
  <si>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</si>
  <si>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</si>
  <si>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</si>
  <si>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</si>
  <si>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</si>
  <si>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</si>
  <si>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</si>
  <si>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</si>
  <si>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</si>
  <si>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</si>
  <si>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</si>
  <si>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</si>
  <si>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</si>
  <si>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</si>
  <si>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</si>
  <si>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</si>
  <si>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</si>
  <si>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</si>
  <si>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</si>
  <si>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</si>
  <si>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</si>
  <si>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</si>
  <si>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</si>
  <si>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</si>
  <si>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</si>
  <si>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</si>
  <si>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</si>
  <si>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</si>
  <si>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</si>
  <si>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</si>
  <si>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</si>
  <si>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</si>
  <si>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</si>
  <si>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</si>
  <si>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</si>
  <si>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</si>
  <si>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</si>
  <si>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</si>
  <si>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</si>
  <si>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</si>
  <si>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</si>
  <si>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</si>
  <si>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</si>
  <si>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</si>
  <si>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</si>
  <si>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</si>
  <si>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</si>
  <si>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</si>
  <si>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</si>
  <si>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</si>
  <si>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</si>
  <si>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</si>
  <si>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</si>
  <si>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</si>
  <si>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</si>
  <si>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</si>
  <si>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</si>
  <si>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</si>
  <si>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</si>
  <si>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</si>
  <si>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</si>
  <si>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</si>
  <si>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</si>
  <si>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</si>
  <si>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</si>
  <si>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</si>
  <si>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</si>
  <si>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</si>
  <si>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</si>
  <si>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</si>
  <si>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</si>
  <si>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</si>
  <si>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</si>
  <si>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</si>
  <si>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</si>
  <si>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</si>
  <si>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</si>
  <si>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</si>
  <si>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</si>
  <si>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</si>
  <si>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</si>
  <si>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</si>
  <si>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</si>
  <si>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</si>
  <si>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</si>
  <si>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</si>
  <si>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</si>
  <si>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</si>
  <si>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</si>
  <si>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</si>
  <si>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</si>
  <si>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</si>
  <si>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</si>
  <si>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</si>
  <si>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</si>
  <si>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</si>
  <si>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</si>
  <si>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</si>
  <si>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</si>
  <si>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</si>
  <si>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</si>
  <si>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</si>
  <si>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</si>
  <si>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</si>
  <si>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</si>
  <si>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</si>
  <si>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</si>
  <si>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</si>
  <si>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</si>
  <si>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</si>
  <si>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</si>
  <si>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</si>
  <si>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</si>
  <si>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</si>
  <si>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</si>
  <si>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</si>
  <si>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</si>
  <si>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</si>
  <si>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</si>
  <si>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</si>
  <si>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</si>
  <si>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</si>
  <si>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</si>
  <si>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</si>
  <si>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</si>
  <si>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</si>
  <si>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</si>
  <si>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</si>
  <si>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</si>
  <si>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</si>
  <si>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</si>
  <si>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</si>
  <si>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</si>
  <si>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</si>
  <si>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</si>
  <si>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</si>
  <si>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</si>
  <si>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</si>
  <si>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</si>
  <si>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</si>
  <si>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</si>
  <si>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</si>
  <si>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</si>
  <si>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</si>
  <si>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</si>
  <si>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</si>
  <si>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</si>
  <si>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</si>
  <si>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</si>
  <si>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</si>
  <si>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</si>
  <si>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</si>
  <si>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</si>
  <si>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</si>
  <si>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</si>
  <si>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</si>
  <si>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</si>
  <si>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</si>
  <si>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</si>
  <si>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</si>
  <si>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</si>
  <si>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</si>
  <si>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</si>
  <si>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</si>
  <si>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</si>
  <si>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</si>
  <si>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</si>
  <si>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</si>
  <si>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</si>
  <si>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</si>
  <si>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</si>
  <si>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</si>
  <si>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</si>
  <si>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</si>
  <si>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</si>
  <si>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</si>
  <si>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</si>
  <si>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</si>
  <si>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</si>
  <si>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</si>
  <si>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</si>
  <si>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</si>
  <si>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</si>
  <si>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</si>
  <si>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</si>
  <si>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</si>
  <si>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</si>
  <si>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</si>
  <si>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</si>
  <si>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</si>
  <si>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</si>
  <si>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</si>
  <si>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</si>
  <si>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</si>
  <si>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</si>
  <si>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</si>
  <si>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</si>
  <si>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</si>
  <si>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</si>
  <si>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</si>
  <si>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</si>
  <si>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</si>
  <si>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</si>
  <si>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</si>
  <si>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</si>
  <si>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</si>
  <si>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</si>
  <si>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</si>
  <si>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</si>
  <si>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</si>
  <si>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</si>
  <si>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</si>
  <si>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</si>
  <si>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</si>
  <si>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</si>
  <si>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</si>
  <si>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</si>
  <si>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</si>
  <si>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</si>
  <si>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</si>
  <si>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</si>
  <si>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</si>
  <si>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</si>
  <si>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</si>
  <si>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</si>
  <si>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</si>
  <si>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</si>
  <si>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</si>
  <si>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</si>
  <si>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</si>
  <si>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</si>
  <si>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</si>
  <si>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</si>
  <si>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</si>
  <si>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</si>
  <si>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</si>
  <si>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</si>
  <si>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</si>
  <si>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</si>
  <si>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</si>
  <si>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</si>
  <si>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</si>
  <si>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</si>
  <si>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</si>
  <si>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</si>
  <si>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</si>
  <si>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</si>
  <si>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</si>
  <si>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</si>
  <si>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</si>
  <si>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</si>
  <si>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</si>
  <si>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</si>
  <si>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</si>
  <si>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</si>
  <si>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</si>
  <si>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</si>
  <si>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</si>
  <si>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</si>
  <si>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</si>
  <si>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</si>
  <si>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</si>
  <si>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</si>
  <si>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</si>
  <si>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</si>
  <si>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</si>
  <si>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</si>
  <si>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</si>
  <si>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</si>
  <si>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</si>
  <si>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</si>
  <si>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</si>
  <si>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</si>
  <si>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</si>
  <si>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</si>
  <si>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</si>
  <si>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</si>
  <si>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</si>
  <si>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</si>
  <si>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</si>
  <si>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</si>
  <si>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</si>
  <si>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</si>
  <si>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</si>
  <si>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</si>
  <si>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</si>
  <si>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</si>
  <si>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</si>
  <si>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</si>
  <si>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</si>
  <si>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</si>
  <si>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</si>
  <si>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</si>
  <si>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</si>
  <si>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</si>
  <si>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</si>
  <si>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</si>
  <si>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</si>
  <si>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</si>
  <si>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</si>
  <si>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</si>
  <si>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</si>
  <si>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</si>
  <si>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</si>
  <si>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</si>
  <si>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</si>
  <si>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</si>
  <si>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</si>
  <si>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</si>
  <si>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</si>
  <si>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</si>
  <si>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</si>
  <si>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</si>
  <si>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</si>
  <si>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</si>
  <si>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</si>
  <si>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</si>
  <si>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</si>
  <si>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</si>
  <si>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</si>
  <si>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</si>
  <si>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</si>
  <si>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</si>
  <si>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</si>
  <si>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</si>
  <si>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</si>
  <si>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</si>
  <si>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</si>
  <si>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</si>
  <si>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</si>
  <si>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</si>
  <si>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</si>
  <si>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</si>
  <si>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</si>
  <si>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</si>
  <si>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</si>
  <si>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</si>
  <si>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</si>
  <si>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</si>
  <si>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</si>
  <si>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</si>
  <si>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</si>
  <si>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</si>
  <si>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</si>
  <si>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</si>
  <si>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</si>
  <si>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</si>
  <si>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</si>
  <si>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</si>
  <si>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</si>
  <si>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</si>
  <si>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</si>
  <si>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</si>
  <si>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</si>
  <si>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</si>
  <si>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</si>
  <si>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</si>
  <si>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</si>
  <si>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</si>
  <si>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</si>
  <si>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</si>
  <si>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</si>
  <si>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</si>
  <si>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</si>
  <si>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</si>
  <si>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</si>
  <si>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</si>
  <si>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</si>
  <si>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</si>
  <si>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</si>
  <si>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</si>
  <si>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</si>
  <si>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</si>
  <si>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</si>
  <si>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</si>
  <si>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</si>
  <si>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</si>
  <si>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</si>
  <si>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</si>
  <si>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</si>
  <si>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</si>
  <si>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</si>
  <si>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</si>
  <si>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</si>
  <si>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</si>
  <si>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</si>
  <si>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</si>
  <si>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</si>
  <si>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</si>
  <si>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</si>
  <si>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</si>
  <si>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</si>
  <si>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</si>
  <si>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</si>
  <si>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</si>
  <si>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</si>
  <si>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</si>
  <si>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</si>
  <si>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</si>
  <si>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</si>
  <si>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</si>
  <si>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</si>
  <si>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</si>
  <si>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</si>
  <si>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</si>
  <si>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</si>
  <si>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</si>
  <si>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</si>
  <si>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</si>
  <si>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</si>
  <si>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</si>
  <si>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</si>
  <si>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</si>
  <si>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</si>
  <si>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</si>
  <si>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</si>
  <si>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</si>
  <si>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</si>
  <si>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</si>
  <si>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</si>
  <si>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</si>
  <si>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</si>
  <si>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</si>
  <si>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</si>
  <si>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</si>
  <si>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</si>
  <si>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</si>
  <si>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</si>
  <si>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</si>
  <si>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</si>
  <si>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</si>
  <si>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</si>
  <si>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</si>
  <si>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</si>
  <si>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</si>
  <si>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</si>
  <si>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</si>
  <si>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</si>
  <si>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</si>
  <si>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</si>
  <si>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</si>
  <si>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</si>
  <si>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</si>
  <si>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</si>
  <si>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</si>
  <si>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</si>
  <si>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</si>
  <si>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</si>
  <si>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</si>
  <si>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</si>
  <si>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</si>
  <si>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</si>
  <si>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</si>
  <si>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</si>
  <si>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</si>
  <si>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</si>
  <si>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</si>
  <si>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</si>
  <si>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</si>
  <si>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</si>
  <si>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</si>
  <si>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</si>
  <si>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</si>
  <si>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</si>
  <si>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</si>
  <si>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</si>
  <si>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</si>
  <si>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</si>
  <si>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</si>
  <si>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</si>
  <si>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</si>
  <si>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</si>
  <si>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</si>
  <si>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</si>
  <si>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</si>
  <si>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</si>
  <si>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</si>
  <si>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</si>
  <si>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</si>
  <si>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</si>
  <si>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</si>
  <si>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</si>
  <si>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</si>
  <si>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</si>
  <si>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</si>
  <si>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</si>
  <si>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</si>
  <si>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</si>
  <si>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</si>
  <si>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</si>
  <si>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</si>
  <si>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</si>
  <si>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</si>
  <si>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</si>
  <si>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</si>
  <si>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</si>
  <si>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</si>
  <si>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</si>
  <si>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</si>
  <si>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</si>
  <si>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</si>
  <si>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</si>
  <si>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</si>
  <si>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</si>
  <si>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</si>
  <si>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</si>
  <si>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</si>
  <si>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</si>
  <si>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</si>
  <si>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</si>
  <si>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</si>
  <si>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</si>
  <si>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</si>
  <si>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</si>
  <si>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</si>
  <si>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</si>
  <si>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</si>
  <si>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</si>
  <si>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</si>
  <si>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</si>
  <si>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</si>
  <si>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</si>
  <si>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</si>
  <si>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</si>
  <si>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</si>
  <si>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</si>
  <si>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</si>
  <si>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</si>
  <si>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</si>
  <si>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</si>
  <si>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</si>
  <si>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</si>
  <si>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</si>
  <si>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</si>
  <si>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</si>
  <si>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</si>
  <si>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</si>
  <si>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</si>
  <si>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</si>
  <si>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</si>
  <si>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</si>
  <si>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</si>
  <si>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</si>
  <si>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</si>
  <si>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</si>
  <si>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</si>
  <si>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</si>
  <si>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</si>
  <si>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</si>
  <si>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</si>
  <si>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</si>
  <si>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</si>
  <si>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</si>
  <si>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</si>
  <si>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</si>
  <si>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</si>
  <si>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</si>
  <si>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</si>
  <si>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</si>
  <si>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</si>
  <si>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</si>
  <si>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</si>
  <si>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</si>
  <si>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</si>
  <si>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</si>
  <si>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</si>
  <si>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</si>
  <si>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</si>
  <si>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</si>
  <si>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</si>
  <si>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</si>
  <si>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</si>
  <si>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</si>
  <si>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</si>
  <si>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</si>
  <si>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</si>
  <si>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</si>
  <si>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</si>
  <si>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</si>
  <si>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</si>
  <si>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</si>
  <si>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</si>
  <si>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</si>
  <si>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</si>
  <si>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</si>
  <si>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</si>
  <si>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</si>
  <si>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</si>
  <si>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</si>
  <si>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</si>
  <si>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</si>
  <si>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</si>
  <si>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</si>
  <si>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</si>
  <si>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</si>
  <si>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</si>
  <si>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</si>
  <si>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</si>
  <si>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</si>
  <si>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</si>
  <si>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</si>
  <si>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</si>
  <si>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</si>
  <si>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</si>
  <si>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</si>
  <si>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</si>
  <si>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</si>
  <si>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</si>
  <si>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</si>
  <si>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</si>
  <si>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</si>
  <si>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</si>
  <si>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</si>
  <si>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</si>
  <si>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</si>
  <si>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</si>
  <si>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</si>
  <si>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</si>
  <si>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</si>
  <si>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</si>
  <si>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</si>
  <si>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</si>
  <si>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</si>
  <si>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</si>
  <si>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</si>
  <si>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</si>
  <si>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</si>
  <si>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</si>
  <si>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</si>
  <si>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</si>
  <si>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</si>
  <si>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</si>
  <si>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</si>
  <si>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</si>
  <si>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</si>
  <si>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</si>
  <si>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</si>
  <si>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</si>
  <si>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</si>
  <si>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</si>
  <si>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</si>
  <si>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</si>
  <si>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</si>
  <si>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</si>
  <si>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</si>
  <si>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</si>
  <si>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</si>
  <si>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</si>
  <si>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</si>
  <si>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</si>
  <si>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</si>
  <si>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</si>
  <si>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</si>
  <si>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</si>
  <si>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</si>
  <si>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</si>
  <si>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</si>
  <si>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</si>
  <si>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</si>
  <si>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</si>
  <si>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</si>
  <si>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</si>
  <si>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</si>
  <si>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</si>
  <si>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</si>
  <si>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</si>
  <si>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</si>
  <si>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</si>
  <si>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</si>
  <si>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</si>
  <si>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</si>
  <si>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</si>
  <si>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</si>
  <si>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</si>
  <si>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</si>
  <si>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</si>
  <si>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</si>
  <si>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</si>
  <si>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</si>
  <si>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</si>
  <si>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</si>
  <si>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</si>
  <si>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</si>
  <si>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</si>
  <si>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</si>
  <si>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</si>
  <si>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</si>
  <si>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</si>
  <si>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</si>
  <si>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</si>
  <si>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</si>
  <si>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</si>
  <si>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</si>
  <si>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</si>
  <si>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</si>
  <si>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</si>
  <si>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</si>
  <si>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</si>
  <si>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</si>
  <si>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</si>
  <si>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</si>
  <si>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</si>
  <si>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</si>
  <si>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</si>
  <si>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</si>
  <si>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</si>
  <si>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</si>
  <si>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</si>
  <si>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</si>
  <si>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</si>
  <si>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</si>
  <si>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</si>
  <si>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</si>
  <si>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</si>
  <si>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</si>
  <si>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</si>
  <si>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</si>
  <si>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</si>
  <si>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</si>
  <si>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</si>
  <si>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</si>
  <si>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</si>
  <si>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</si>
  <si>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</si>
  <si>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</si>
  <si>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</si>
  <si>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</si>
  <si>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</si>
  <si>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</si>
  <si>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</si>
  <si>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</si>
  <si>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</si>
  <si>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</si>
  <si>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</si>
  <si>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</si>
  <si>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</si>
  <si>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</si>
  <si>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</si>
  <si>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</si>
  <si>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</si>
  <si>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</si>
  <si>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</si>
  <si>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</si>
  <si>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</si>
  <si>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</si>
  <si>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</si>
  <si>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</si>
  <si>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</si>
  <si>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</si>
  <si>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</si>
  <si>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</si>
  <si>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</si>
  <si>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</si>
  <si>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</si>
  <si>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</si>
  <si>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</si>
  <si>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</si>
  <si>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</si>
  <si>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</si>
  <si>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</si>
  <si>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</si>
  <si>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</si>
  <si>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</si>
  <si>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</si>
  <si>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</si>
  <si>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</si>
  <si>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</si>
  <si>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</si>
  <si>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</si>
  <si>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</si>
  <si>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</si>
  <si>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</si>
  <si>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</si>
  <si>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</si>
  <si>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</si>
  <si>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</si>
  <si>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</si>
  <si>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</si>
  <si>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</si>
  <si>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</si>
  <si>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</si>
  <si>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</si>
  <si>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</si>
  <si>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</si>
  <si>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</si>
  <si>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</si>
  <si>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</si>
  <si>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</si>
  <si>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</si>
  <si>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</si>
  <si>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</si>
  <si>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</si>
  <si>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</si>
  <si>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</si>
  <si>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</si>
  <si>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</si>
  <si>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</si>
  <si>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</si>
  <si>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</si>
  <si>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</si>
  <si>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</si>
  <si>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</si>
  <si>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</si>
  <si>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</si>
  <si>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</si>
  <si>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</si>
  <si>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</si>
  <si>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</si>
  <si>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</si>
  <si>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</si>
  <si>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</si>
  <si>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</si>
  <si>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</si>
  <si>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</si>
  <si>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</si>
  <si>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</si>
  <si>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</si>
  <si>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</si>
  <si>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</si>
  <si>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</si>
  <si>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</si>
  <si>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</si>
  <si>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</si>
  <si>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</si>
  <si>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</si>
  <si>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</si>
  <si>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</si>
  <si>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</si>
  <si>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</si>
  <si>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</si>
  <si>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</si>
  <si>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</si>
  <si>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</si>
  <si>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</si>
  <si>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</si>
  <si>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</si>
  <si>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</si>
  <si>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</si>
  <si>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</si>
  <si>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</si>
  <si>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</si>
  <si>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</si>
  <si>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</si>
  <si>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</si>
  <si>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</si>
  <si>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</si>
  <si>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</si>
  <si>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</si>
  <si>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</si>
  <si>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</si>
  <si>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</si>
  <si>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</si>
  <si>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</si>
  <si>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</si>
  <si>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</si>
  <si>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</si>
  <si>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</si>
  <si>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</si>
  <si>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</si>
  <si>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</si>
  <si>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</si>
  <si>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</si>
  <si>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</si>
  <si>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</si>
  <si>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</si>
  <si>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</si>
  <si>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</si>
  <si>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</si>
  <si>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</si>
  <si>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</si>
  <si>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</si>
  <si>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</si>
  <si>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</si>
  <si>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</si>
  <si>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</si>
  <si>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</si>
  <si>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</si>
  <si>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</si>
  <si>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</si>
  <si>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</si>
  <si>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</si>
  <si>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</si>
  <si>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</si>
  <si>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</si>
  <si>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</si>
  <si>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</si>
  <si>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</si>
  <si>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</si>
  <si>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</si>
  <si>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</si>
  <si>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</si>
  <si>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</si>
  <si>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</si>
  <si>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</si>
  <si>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</si>
  <si>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</si>
  <si>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</si>
  <si>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</si>
  <si>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</si>
  <si>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</si>
  <si>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</si>
  <si>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</si>
  <si>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</si>
  <si>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</si>
  <si>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</si>
  <si>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</si>
  <si>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</si>
  <si>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</si>
  <si>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</si>
  <si>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</si>
  <si>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</si>
  <si>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</si>
  <si>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</si>
  <si>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</si>
  <si>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</si>
  <si>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</si>
  <si>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</si>
  <si>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</si>
  <si>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</si>
  <si>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</si>
  <si>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</si>
  <si>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</si>
  <si>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</si>
  <si>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</si>
  <si>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</si>
  <si>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</si>
  <si>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</si>
  <si>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</si>
  <si>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</si>
  <si>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</si>
  <si>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</si>
  <si>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</si>
  <si>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</si>
  <si>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</si>
  <si>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</si>
  <si>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</si>
  <si>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</si>
  <si>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</si>
  <si>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</si>
  <si>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</si>
  <si>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</si>
  <si>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</si>
  <si>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</si>
  <si>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</si>
  <si>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</si>
  <si>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</si>
  <si>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</si>
  <si>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</si>
  <si>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</si>
  <si>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</si>
  <si>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</si>
  <si>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</si>
  <si>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</si>
  <si>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</si>
  <si>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</si>
  <si>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</si>
  <si>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</si>
  <si>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</si>
  <si>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</si>
  <si>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</si>
  <si>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</si>
  <si>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</si>
  <si>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</si>
  <si>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</si>
  <si>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</si>
  <si>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</si>
  <si>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</si>
  <si>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</si>
  <si>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</si>
  <si>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</si>
  <si>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</si>
  <si>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</si>
  <si>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</si>
  <si>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</si>
  <si>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</si>
  <si>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</si>
  <si>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</si>
  <si>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</si>
  <si>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</si>
  <si>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</si>
  <si>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</si>
  <si>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</si>
  <si>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</si>
  <si>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</si>
  <si>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</si>
  <si>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</si>
  <si>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</si>
  <si>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</si>
  <si>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</si>
  <si>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</si>
  <si>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</si>
  <si>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</si>
  <si>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</si>
  <si>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</si>
  <si>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</si>
  <si>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</si>
  <si>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</si>
  <si>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</si>
  <si>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</si>
  <si>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</si>
  <si>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</si>
  <si>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</si>
  <si>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</si>
  <si>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</si>
  <si>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</si>
  <si>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</si>
  <si>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</si>
  <si>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</si>
  <si>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</si>
  <si>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</si>
  <si>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</si>
  <si>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</si>
  <si>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</si>
  <si>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</si>
  <si>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</si>
  <si>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</si>
  <si>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</si>
  <si>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</si>
  <si>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</si>
  <si>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</si>
  <si>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</si>
  <si>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</si>
  <si>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</si>
  <si>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</si>
  <si>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</si>
  <si>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</si>
  <si>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</si>
  <si>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</si>
  <si>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</si>
  <si>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</si>
  <si>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</si>
  <si>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</si>
  <si>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</si>
  <si>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</si>
  <si>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</si>
  <si>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</si>
  <si>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</si>
  <si>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</si>
  <si>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</si>
  <si>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</si>
  <si>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</si>
  <si>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</si>
  <si>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</si>
  <si>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</si>
  <si>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</si>
  <si>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</si>
  <si>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</si>
  <si>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</si>
  <si>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</si>
  <si>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</si>
  <si>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</si>
  <si>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</si>
  <si>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</si>
  <si>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</si>
  <si>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</si>
  <si>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</si>
  <si>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</si>
  <si>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</si>
  <si>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</si>
  <si>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</si>
  <si>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</si>
  <si>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</si>
  <si>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</si>
  <si>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</si>
  <si>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</si>
  <si>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</si>
  <si>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</si>
  <si>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</si>
  <si>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</si>
  <si>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</si>
  <si>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</si>
  <si>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</si>
  <si>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</si>
  <si>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</si>
  <si>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</si>
  <si>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</si>
  <si>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</si>
  <si>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</si>
  <si>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</si>
  <si>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</si>
  <si>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</si>
  <si>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</si>
  <si>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</si>
  <si>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</si>
  <si>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</si>
  <si>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</si>
  <si>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</si>
  <si>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</si>
  <si>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</si>
  <si>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</si>
  <si>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</si>
  <si>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</si>
  <si>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</si>
  <si>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</si>
  <si>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</si>
  <si>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</si>
  <si>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</si>
  <si>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</si>
  <si>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</si>
  <si>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</si>
  <si>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</si>
  <si>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</si>
  <si>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</si>
  <si>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</si>
  <si>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</si>
  <si>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</si>
  <si>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</si>
  <si>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</si>
  <si>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</si>
  <si>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</si>
  <si>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</si>
  <si>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</si>
  <si>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</si>
  <si>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</si>
  <si>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</si>
  <si>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</si>
  <si>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</si>
  <si>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</si>
  <si>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</si>
  <si>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</si>
  <si>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</si>
  <si>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</si>
  <si>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</si>
  <si>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</si>
  <si>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</si>
  <si>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</si>
  <si>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</si>
  <si>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</si>
  <si>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</si>
  <si>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</si>
  <si>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</si>
  <si>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</si>
  <si>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</si>
  <si>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</si>
  <si>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</si>
  <si>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</si>
  <si>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</si>
  <si>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</si>
  <si>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</si>
  <si>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</si>
  <si>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</si>
  <si>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</si>
  <si>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</si>
  <si>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</si>
  <si>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</si>
  <si>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</si>
  <si>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</si>
  <si>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</si>
  <si>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</si>
  <si>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</si>
  <si>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</si>
  <si>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</si>
  <si>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</si>
  <si>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</si>
  <si>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</si>
  <si>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</si>
  <si>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</si>
  <si>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</si>
  <si>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</si>
  <si>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</si>
  <si>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</si>
  <si>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</si>
  <si>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</si>
  <si>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</si>
  <si>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</si>
  <si>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</si>
  <si>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</si>
  <si>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</si>
  <si>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</si>
  <si>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</si>
  <si>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</si>
  <si>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</si>
  <si>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</si>
  <si>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</si>
  <si>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</si>
  <si>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</si>
  <si>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</si>
  <si>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</si>
  <si>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</si>
  <si>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</si>
  <si>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</si>
  <si>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</si>
  <si>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</si>
  <si>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</si>
  <si>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</si>
  <si>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</si>
  <si>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</si>
  <si>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</si>
  <si>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</si>
  <si>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</si>
  <si>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</si>
  <si>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</si>
  <si>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</si>
  <si>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</si>
  <si>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</si>
  <si>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</si>
  <si>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</si>
  <si>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</si>
  <si>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</si>
  <si>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</si>
  <si>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</si>
  <si>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</si>
  <si>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</si>
  <si>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</si>
  <si>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</si>
  <si>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</si>
  <si>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</si>
  <si>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</si>
  <si>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</si>
  <si>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</si>
  <si>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</si>
  <si>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</si>
  <si>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</si>
  <si>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</si>
  <si>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</si>
  <si>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</si>
  <si>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</si>
  <si>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</si>
  <si>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</si>
  <si>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</si>
  <si>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</si>
  <si>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</si>
  <si>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</si>
  <si>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</si>
  <si>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</si>
  <si>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</si>
  <si>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</si>
  <si>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</si>
  <si>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</si>
  <si>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</si>
  <si>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</si>
  <si>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</si>
  <si>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</si>
  <si>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</si>
  <si>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</si>
  <si>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</si>
  <si>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</si>
  <si>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</si>
  <si>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</si>
  <si>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</si>
  <si>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</si>
  <si>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</si>
  <si>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</si>
  <si>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</si>
  <si>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</si>
  <si>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</si>
  <si>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</si>
  <si>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</si>
  <si>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</si>
  <si>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</si>
  <si>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</si>
  <si>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</si>
  <si>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</si>
  <si>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</si>
  <si>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</si>
  <si>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</si>
  <si>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</si>
  <si>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</si>
  <si>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</si>
  <si>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</si>
  <si>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</si>
  <si>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</si>
  <si>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</si>
  <si>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</si>
  <si>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</si>
  <si>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</si>
  <si>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</si>
  <si>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</si>
  <si>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</si>
  <si>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</si>
  <si>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</si>
  <si>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</si>
  <si>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</si>
  <si>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</si>
  <si>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</si>
  <si>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</si>
  <si>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</si>
  <si>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</si>
  <si>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</si>
  <si>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</si>
  <si>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</si>
  <si>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</si>
  <si>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</si>
  <si>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</si>
  <si>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</si>
  <si>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</si>
  <si>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</si>
  <si>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</si>
  <si>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</si>
  <si>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</si>
  <si>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</si>
  <si>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</si>
  <si>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</si>
  <si>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</si>
  <si>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</si>
  <si>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</si>
  <si>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</si>
  <si>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</si>
  <si>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</si>
  <si>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</si>
  <si>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</si>
  <si>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</si>
  <si>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</si>
  <si>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</si>
  <si>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</si>
  <si>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</si>
  <si>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</si>
  <si>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</si>
  <si>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</si>
  <si>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</si>
  <si>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</si>
  <si>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</si>
  <si>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</si>
  <si>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</si>
  <si>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</si>
  <si>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</si>
  <si>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</si>
  <si>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</si>
  <si>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</si>
  <si>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</si>
  <si>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</si>
  <si>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</si>
  <si>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</si>
  <si>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</si>
  <si>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</si>
  <si>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</si>
  <si>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</si>
  <si>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</si>
  <si>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</si>
  <si>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</si>
  <si>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</si>
  <si>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</si>
  <si>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</si>
  <si>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</si>
  <si>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</si>
  <si>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</si>
  <si>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</si>
  <si>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</si>
  <si>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</si>
  <si>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</si>
  <si>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</si>
  <si>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</si>
  <si>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</si>
  <si>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</si>
  <si>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</si>
  <si>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</si>
  <si>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</si>
  <si>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</si>
  <si>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</si>
  <si>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</si>
  <si>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</si>
  <si>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</si>
  <si>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</si>
  <si>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</si>
  <si>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</si>
  <si>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</si>
  <si>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</si>
  <si>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</si>
  <si>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</si>
  <si>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</si>
  <si>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</si>
  <si>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</si>
  <si>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</si>
  <si>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</si>
  <si>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</si>
  <si>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</si>
  <si>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</si>
  <si>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</si>
  <si>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</si>
  <si>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</si>
  <si>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</si>
  <si>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</si>
  <si>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</si>
  <si>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</si>
  <si>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</si>
  <si>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</si>
  <si>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</si>
  <si>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</si>
  <si>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</si>
  <si>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</si>
  <si>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</si>
  <si>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</si>
  <si>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</si>
  <si>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</si>
  <si>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</si>
  <si>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</si>
  <si>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</si>
  <si>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</si>
  <si>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</si>
  <si>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</si>
  <si>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</si>
  <si>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</si>
  <si>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</si>
  <si>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</si>
  <si>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</si>
  <si>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</si>
  <si>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</si>
  <si>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</si>
  <si>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</si>
  <si>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</si>
  <si>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</si>
  <si>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</si>
  <si>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</si>
  <si>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</si>
  <si>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</si>
  <si>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</si>
  <si>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</si>
  <si>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</si>
  <si>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</si>
  <si>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</si>
  <si>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</si>
  <si>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</si>
  <si>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</si>
  <si>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</si>
  <si>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</si>
  <si>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</si>
  <si>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</si>
  <si>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</si>
  <si>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</si>
  <si>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</si>
  <si>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</si>
  <si>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</si>
  <si>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</si>
  <si>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</si>
  <si>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</si>
  <si>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</si>
  <si>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</si>
  <si>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</si>
  <si>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</si>
  <si>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</si>
  <si>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</si>
  <si>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</si>
  <si>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</si>
  <si>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</si>
  <si>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</si>
  <si>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</si>
  <si>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</si>
  <si>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</si>
  <si>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</si>
  <si>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</si>
  <si>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</si>
  <si>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</si>
  <si>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</si>
  <si>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</si>
  <si>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</si>
  <si>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</si>
  <si>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</si>
  <si>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</si>
  <si>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</si>
  <si>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</si>
  <si>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</si>
  <si>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</si>
  <si>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</si>
  <si>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</si>
  <si>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</si>
  <si>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</si>
  <si>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</si>
  <si>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</si>
  <si>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</si>
  <si>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</si>
  <si>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</si>
  <si>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</si>
  <si>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</si>
  <si>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</si>
  <si>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</si>
  <si>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</si>
  <si>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</si>
  <si>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</si>
  <si>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</si>
  <si>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</si>
  <si>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</si>
  <si>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</si>
  <si>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</si>
  <si>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</si>
  <si>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</si>
  <si>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</si>
  <si>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</si>
  <si>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</si>
  <si>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</si>
  <si>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</si>
  <si>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</si>
  <si>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</si>
  <si>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</si>
  <si>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</si>
  <si>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</si>
  <si>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</si>
  <si>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</si>
  <si>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</si>
  <si>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</si>
  <si>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</si>
  <si>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</si>
  <si>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</si>
  <si>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</si>
  <si>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</si>
  <si>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</si>
  <si>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</si>
  <si>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</si>
  <si>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</si>
  <si>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</si>
  <si>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</si>
  <si>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</si>
  <si>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</si>
  <si>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</si>
  <si>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</si>
  <si>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</si>
  <si>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</si>
  <si>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</si>
  <si>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</si>
  <si>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</si>
  <si>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</si>
  <si>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</si>
  <si>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</si>
  <si>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</si>
  <si>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</si>
  <si>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</si>
  <si>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</si>
  <si>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</si>
  <si>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</si>
  <si>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</si>
  <si>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</si>
  <si>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</si>
  <si>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</si>
  <si>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</si>
  <si>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</si>
  <si>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</si>
  <si>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</si>
  <si>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</si>
  <si>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</si>
  <si>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</si>
  <si>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</si>
  <si>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</si>
  <si>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</si>
  <si>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</si>
  <si>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</si>
  <si>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</si>
  <si>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</si>
  <si>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</si>
  <si>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</si>
  <si>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</si>
  <si>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</si>
  <si>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</si>
  <si>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</si>
  <si>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</si>
  <si>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</si>
  <si>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</si>
  <si>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</si>
  <si>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</si>
  <si>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</si>
  <si>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</si>
  <si>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</si>
  <si>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</si>
  <si>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</si>
  <si>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</si>
  <si>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</si>
  <si>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</si>
  <si>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</si>
  <si>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</si>
  <si>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</si>
  <si>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</si>
  <si>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</si>
  <si>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</si>
  <si>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</si>
  <si>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</si>
  <si>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</si>
  <si>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</si>
  <si>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</si>
  <si>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</si>
  <si>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</si>
  <si>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</si>
  <si>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</si>
  <si>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</si>
  <si>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</si>
  <si>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</si>
  <si>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</si>
  <si>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</si>
  <si>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</si>
  <si>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</si>
  <si>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</si>
  <si>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</si>
  <si>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</si>
  <si>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</si>
  <si>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</si>
  <si>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</si>
  <si>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</si>
  <si>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</si>
  <si>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</si>
  <si>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</si>
  <si>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</si>
  <si>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</si>
  <si>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</si>
  <si>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</si>
  <si>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</si>
  <si>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</si>
  <si>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</si>
  <si>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</si>
  <si>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</si>
  <si>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</si>
  <si>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</si>
  <si>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</si>
  <si>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</si>
  <si>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</si>
  <si>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</si>
  <si>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</si>
  <si>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</si>
  <si>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</si>
  <si>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</si>
  <si>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</si>
  <si>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</si>
  <si>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</si>
  <si>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</si>
  <si>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</si>
  <si>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</si>
  <si>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</si>
  <si>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</si>
  <si>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</si>
  <si>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</si>
  <si>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</si>
  <si>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</si>
  <si>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</si>
  <si>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</si>
  <si>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</si>
  <si>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</si>
  <si>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</si>
  <si>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</si>
  <si>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</si>
  <si>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</si>
  <si>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</si>
  <si>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</si>
  <si>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</si>
  <si>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</si>
  <si>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</si>
  <si>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</si>
  <si>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</si>
  <si>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</si>
  <si>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</si>
  <si>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</si>
  <si>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</si>
  <si>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</si>
  <si>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</si>
  <si>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</si>
  <si>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</si>
  <si>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</si>
  <si>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</si>
  <si>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</si>
  <si>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</si>
  <si>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</si>
  <si>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</si>
  <si>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</si>
  <si>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</si>
  <si>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</si>
  <si>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</si>
  <si>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</si>
  <si>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</si>
  <si>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</si>
  <si>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</si>
  <si>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</si>
  <si>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</si>
  <si>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</si>
  <si>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</si>
  <si>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</si>
  <si>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</si>
  <si>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</si>
  <si>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</si>
  <si>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</si>
  <si>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</si>
  <si>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</si>
  <si>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</si>
  <si>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</si>
  <si>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</si>
  <si>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</si>
  <si>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</si>
  <si>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</si>
  <si>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</si>
  <si>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</si>
  <si>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</si>
  <si>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</si>
  <si>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</si>
  <si>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</si>
  <si>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</si>
  <si>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</si>
  <si>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</si>
  <si>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</si>
  <si>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</si>
  <si>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</si>
  <si>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</si>
  <si>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</si>
  <si>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</si>
  <si>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</si>
  <si>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</si>
  <si>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</si>
  <si>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</si>
  <si>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</si>
  <si>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</si>
  <si>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</si>
  <si>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</si>
  <si>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</si>
  <si>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</si>
  <si>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</si>
  <si>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</si>
  <si>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</si>
  <si>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</si>
  <si>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</si>
  <si>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</si>
  <si>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</si>
  <si>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</si>
  <si>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</si>
  <si>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</si>
  <si>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</si>
  <si>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</si>
  <si>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</si>
  <si>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</si>
  <si>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</si>
  <si>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</si>
  <si>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</si>
  <si>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</si>
  <si>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</si>
  <si>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</si>
  <si>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</si>
  <si>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</si>
  <si>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</si>
  <si>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</si>
  <si>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</si>
  <si>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</si>
  <si>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</si>
  <si>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</si>
  <si>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</si>
  <si>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</si>
  <si>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</si>
  <si>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</si>
  <si>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</si>
  <si>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</si>
  <si>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</si>
  <si>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</si>
  <si>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</si>
  <si>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</si>
  <si>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</si>
  <si>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</si>
  <si>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</si>
  <si>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</si>
  <si>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</si>
  <si>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</si>
  <si>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</si>
  <si>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</si>
  <si>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</si>
  <si>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</si>
  <si>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</si>
  <si>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</si>
  <si>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</si>
  <si>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</si>
  <si>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</si>
  <si>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</si>
  <si>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</si>
  <si>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</si>
  <si>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</si>
  <si>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</si>
  <si>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</si>
  <si>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</si>
  <si>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</si>
  <si>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</si>
  <si>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</si>
  <si>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</si>
  <si>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</si>
  <si>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</si>
  <si>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</si>
  <si>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</si>
  <si>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</si>
  <si>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</si>
  <si>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</si>
  <si>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</si>
  <si>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</si>
  <si>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</si>
  <si>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</si>
  <si>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</si>
  <si>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</si>
  <si>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</si>
  <si>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</si>
  <si>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</si>
  <si>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</si>
  <si>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</si>
  <si>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</si>
  <si>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</si>
  <si>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</si>
  <si>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</si>
  <si>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</si>
  <si>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</si>
  <si>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</si>
  <si>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</si>
  <si>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</si>
  <si>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</si>
  <si>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</si>
  <si>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</si>
  <si>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</si>
  <si>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</si>
  <si>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</si>
  <si>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</si>
  <si>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</si>
  <si>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</si>
  <si>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</si>
  <si>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</si>
  <si>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</si>
  <si>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</si>
  <si>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</si>
  <si>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</si>
  <si>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</si>
  <si>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</si>
  <si>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</si>
  <si>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</si>
  <si>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</si>
  <si>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</si>
  <si>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</si>
  <si>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</si>
  <si>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</si>
  <si>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</si>
  <si>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</si>
  <si>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</si>
  <si>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</si>
  <si>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</si>
  <si>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</si>
  <si>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</si>
  <si>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</si>
  <si>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</si>
  <si>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</si>
  <si>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</si>
  <si>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</si>
  <si>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</si>
  <si>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</si>
  <si>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</si>
  <si>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</si>
  <si>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</si>
  <si>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</si>
  <si>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</si>
  <si>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</si>
  <si>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</si>
  <si>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</si>
  <si>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</si>
  <si>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</si>
  <si>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</si>
  <si>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</si>
  <si>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</si>
  <si>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</si>
  <si>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</si>
  <si>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</si>
  <si>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</si>
  <si>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</si>
  <si>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</si>
  <si>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</si>
  <si>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</si>
  <si>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</si>
  <si>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</si>
  <si>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</si>
  <si>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</si>
  <si>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</si>
  <si>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</si>
  <si>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</si>
  <si>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</si>
  <si>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</si>
  <si>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</si>
  <si>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</si>
  <si>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</si>
  <si>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</si>
  <si>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</si>
  <si>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</si>
  <si>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</si>
  <si>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</si>
  <si>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</si>
  <si>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</si>
  <si>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</si>
  <si>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</si>
  <si>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</si>
  <si>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</si>
  <si>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</si>
  <si>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</si>
  <si>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</si>
  <si>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</si>
  <si>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</si>
  <si>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</si>
  <si>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</si>
  <si>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</si>
  <si>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</si>
  <si>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</si>
  <si>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</si>
  <si>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</si>
  <si>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</si>
  <si>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</si>
  <si>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</si>
  <si>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</si>
  <si>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</si>
  <si>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</si>
  <si>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</si>
  <si>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</si>
  <si>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</si>
  <si>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</si>
  <si>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</si>
  <si>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</si>
  <si>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</si>
  <si>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</si>
  <si>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</si>
  <si>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</si>
  <si>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</si>
  <si>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</si>
  <si>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</si>
  <si>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</si>
  <si>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</si>
  <si>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</si>
  <si>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</si>
  <si>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</si>
  <si>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</si>
  <si>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</si>
  <si>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</si>
  <si>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</si>
  <si>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</si>
  <si>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</si>
  <si>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</si>
  <si>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</si>
  <si>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</si>
  <si>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</si>
  <si>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</si>
  <si>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</si>
  <si>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</si>
  <si>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</si>
  <si>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</si>
  <si>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</si>
  <si>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</si>
  <si>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</si>
  <si>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</si>
  <si>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</si>
  <si>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</si>
  <si>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</si>
  <si>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</si>
  <si>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</si>
  <si>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</si>
  <si>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</si>
  <si>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</si>
  <si>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</si>
  <si>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</si>
  <si>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</si>
  <si>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</si>
  <si>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</si>
  <si>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</si>
  <si>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</si>
  <si>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</si>
  <si>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</si>
  <si>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</si>
  <si>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</si>
  <si>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</si>
  <si>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</si>
  <si>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</si>
  <si>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</si>
  <si>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</si>
  <si>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</si>
  <si>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</si>
  <si>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</si>
  <si>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</si>
  <si>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</si>
  <si>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</si>
  <si>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</si>
  <si>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</si>
  <si>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</si>
  <si>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</si>
  <si>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</si>
  <si>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</si>
  <si>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</si>
  <si>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</si>
  <si>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</si>
  <si>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</si>
  <si>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</si>
  <si>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</si>
  <si>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</si>
  <si>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</si>
  <si>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</si>
  <si>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</si>
  <si>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</si>
  <si>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</si>
  <si>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</si>
  <si>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</si>
  <si>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</si>
  <si>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</si>
  <si>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</si>
  <si>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</si>
  <si>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</si>
  <si>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</si>
  <si>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</si>
  <si>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</si>
  <si>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</si>
  <si>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</si>
  <si>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</si>
  <si>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</si>
  <si>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</si>
  <si>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</si>
  <si>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</si>
  <si>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</si>
  <si>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</si>
  <si>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</si>
  <si>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</si>
  <si>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</si>
  <si>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</si>
  <si>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</si>
  <si>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</si>
  <si>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</si>
  <si>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</si>
  <si>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</si>
  <si>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</si>
  <si>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</si>
  <si>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</si>
  <si>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</si>
  <si>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</si>
  <si>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</si>
  <si>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</si>
  <si>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</si>
  <si>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</si>
  <si>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</si>
  <si>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</si>
  <si>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</si>
  <si>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</si>
  <si>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</si>
  <si>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</si>
  <si>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</si>
  <si>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</si>
  <si>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</si>
  <si>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</si>
  <si>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</si>
  <si>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</si>
  <si>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</si>
  <si>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</si>
  <si>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</si>
  <si>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</si>
  <si>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</si>
  <si>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</si>
  <si>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</si>
  <si>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</si>
  <si>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</si>
  <si>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</si>
  <si>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</si>
  <si>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</si>
  <si>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</si>
  <si>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</si>
  <si>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</si>
  <si>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</si>
  <si>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</si>
  <si>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</si>
  <si>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</si>
  <si>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</si>
  <si>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</si>
  <si>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</si>
  <si>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</si>
  <si>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</si>
  <si>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</si>
  <si>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</si>
  <si>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</si>
  <si>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</si>
  <si>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</si>
  <si>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</si>
  <si>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</si>
  <si>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</si>
  <si>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</si>
  <si>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</si>
  <si>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</si>
  <si>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</si>
  <si>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</si>
  <si>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</si>
  <si>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</si>
  <si>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</si>
  <si>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</si>
  <si>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</si>
  <si>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</si>
  <si>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</si>
  <si>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</si>
  <si>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</si>
  <si>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</si>
  <si>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</si>
  <si>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</si>
  <si>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</si>
  <si>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</si>
  <si>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</si>
  <si>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</si>
  <si>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</si>
  <si>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</si>
  <si>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</si>
  <si>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</si>
  <si>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</si>
  <si>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</si>
  <si>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</si>
  <si>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</si>
  <si>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</si>
  <si>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</si>
  <si>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</si>
  <si>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</si>
  <si>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</si>
  <si>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</si>
  <si>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</si>
  <si>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</si>
  <si>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</si>
  <si>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</si>
  <si>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</si>
  <si>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</si>
  <si>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</si>
  <si>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</si>
  <si>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</si>
  <si>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</si>
  <si>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</si>
  <si>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</si>
  <si>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</si>
  <si>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</si>
  <si>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</si>
  <si>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</si>
  <si>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</si>
  <si>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</si>
  <si>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</si>
  <si>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</si>
  <si>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</si>
  <si>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</si>
  <si>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</si>
  <si>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</si>
  <si>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</si>
  <si>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</si>
  <si>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</si>
  <si>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</si>
  <si>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</si>
  <si>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</si>
  <si>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</si>
  <si>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</si>
  <si>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</si>
  <si>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</si>
  <si>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</si>
  <si>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</si>
  <si>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</si>
  <si>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</si>
  <si>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</si>
  <si>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</si>
  <si>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</si>
  <si>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</si>
  <si>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</si>
  <si>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</si>
  <si>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</si>
  <si>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</si>
  <si>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</si>
  <si>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</si>
  <si>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</si>
  <si>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</si>
  <si>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</si>
  <si>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</si>
  <si>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</si>
  <si>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</si>
  <si>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</si>
  <si>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</si>
  <si>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</si>
  <si>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</si>
  <si>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</si>
  <si>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</si>
  <si>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</si>
  <si>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</si>
  <si>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</si>
  <si>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</si>
  <si>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</si>
  <si>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</si>
  <si>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</si>
  <si>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</si>
  <si>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</si>
  <si>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</si>
  <si>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</si>
  <si>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</si>
  <si>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</si>
  <si>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</si>
  <si>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</si>
  <si>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</si>
  <si>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</si>
  <si>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</si>
  <si>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</si>
  <si>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</si>
  <si>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</si>
  <si>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</si>
  <si>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</si>
  <si>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</si>
  <si>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</si>
  <si>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</si>
  <si>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</si>
  <si>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</si>
  <si>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</si>
  <si>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</si>
  <si>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</si>
  <si>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</si>
  <si>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</si>
  <si>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</si>
  <si>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</si>
  <si>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</si>
  <si>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</si>
  <si>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</si>
  <si>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</si>
  <si>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</si>
  <si>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</si>
  <si>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</si>
  <si>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</si>
  <si>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</si>
  <si>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</si>
  <si>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</si>
  <si>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</si>
  <si>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</si>
  <si>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</si>
  <si>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</si>
  <si>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</si>
  <si>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</si>
  <si>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</si>
  <si>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</si>
  <si>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</si>
  <si>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</si>
  <si>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</si>
  <si>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</si>
  <si>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</si>
  <si>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</si>
  <si>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</si>
  <si>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</si>
  <si>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</si>
  <si>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</si>
  <si>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</si>
  <si>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</si>
  <si>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</si>
  <si>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</si>
  <si>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</si>
  <si>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</si>
  <si>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</si>
  <si>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</si>
  <si>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</si>
  <si>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</si>
  <si>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</si>
  <si>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</si>
  <si>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</si>
  <si>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</si>
  <si>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</si>
  <si>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</si>
  <si>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</si>
  <si>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</si>
  <si>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</si>
  <si>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</si>
  <si>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</si>
  <si>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</si>
  <si>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</si>
  <si>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</si>
  <si>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</si>
  <si>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</si>
  <si>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</si>
  <si>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</si>
  <si>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</si>
  <si>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</si>
  <si>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</si>
  <si>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</si>
  <si>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</si>
  <si>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</si>
  <si>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</si>
  <si>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</si>
  <si>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</si>
  <si>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</si>
  <si>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</si>
  <si>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</si>
  <si>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</si>
  <si>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</si>
  <si>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</si>
  <si>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</si>
  <si>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</si>
  <si>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</si>
  <si>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</si>
  <si>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</si>
  <si>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</si>
  <si>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</si>
  <si>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</si>
  <si>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</si>
  <si>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</si>
  <si>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</si>
  <si>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</si>
  <si>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</si>
  <si>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</si>
  <si>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</si>
  <si>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</si>
  <si>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</si>
  <si>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</si>
  <si>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</si>
  <si>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</si>
  <si>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</si>
  <si>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</si>
  <si>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</si>
  <si>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</si>
  <si>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</si>
  <si>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</si>
  <si>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</si>
  <si>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</si>
  <si>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</si>
  <si>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</si>
  <si>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</si>
  <si>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</si>
  <si>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</si>
  <si>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</si>
  <si>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</si>
  <si>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</si>
  <si>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</si>
  <si>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</si>
  <si>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</si>
  <si>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</si>
  <si>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</si>
  <si>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</si>
  <si>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</si>
  <si>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</si>
  <si>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</si>
  <si>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</si>
  <si>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</si>
  <si>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</si>
  <si>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</si>
  <si>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</si>
  <si>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</si>
  <si>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</si>
  <si>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</si>
  <si>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</si>
  <si>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</si>
  <si>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</si>
  <si>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</si>
  <si>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</si>
  <si>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</si>
  <si>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</si>
  <si>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</si>
  <si>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</si>
  <si>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</si>
  <si>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</si>
  <si>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</si>
  <si>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</si>
  <si>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</si>
  <si>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</si>
  <si>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</si>
  <si>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</si>
  <si>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</si>
  <si>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</si>
  <si>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</si>
  <si>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</si>
  <si>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</si>
  <si>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</si>
  <si>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</si>
  <si>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</si>
  <si>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</si>
  <si>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</si>
  <si>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</si>
  <si>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</si>
  <si>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</si>
  <si>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</si>
  <si>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</si>
  <si>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</si>
  <si>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</si>
  <si>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</si>
  <si>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</si>
  <si>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</si>
  <si>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</si>
  <si>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</si>
  <si>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</si>
  <si>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</si>
  <si>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</si>
  <si>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</si>
  <si>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</si>
  <si>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</si>
  <si>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</si>
  <si>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</si>
  <si>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</si>
  <si>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</si>
  <si>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</si>
  <si>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</si>
  <si>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</si>
  <si>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</si>
  <si>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</si>
  <si>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</si>
  <si>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</si>
  <si>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</si>
  <si>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</si>
  <si>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</si>
  <si>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</si>
  <si>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</si>
  <si>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</si>
  <si>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</si>
  <si>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</si>
  <si>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</si>
  <si>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</si>
  <si>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</si>
  <si>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</si>
  <si>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</si>
  <si>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</si>
  <si>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</si>
  <si>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</si>
  <si>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</si>
  <si>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</si>
  <si>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</si>
  <si>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</si>
  <si>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</si>
  <si>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</si>
  <si>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</si>
  <si>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</si>
  <si>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</si>
  <si>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</si>
  <si>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</si>
  <si>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</si>
  <si>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</si>
  <si>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</si>
  <si>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</si>
  <si>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</si>
  <si>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</si>
  <si>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</si>
  <si>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</si>
  <si>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</si>
  <si>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</si>
  <si>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</si>
  <si>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</si>
  <si>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</si>
  <si>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</si>
  <si>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</si>
  <si>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</si>
  <si>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</si>
  <si>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</si>
  <si>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</si>
  <si>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</si>
  <si>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</si>
  <si>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</si>
  <si>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</si>
  <si>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</si>
  <si>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</si>
  <si>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</si>
  <si>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</si>
  <si>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</si>
  <si>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</si>
  <si>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</si>
  <si>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</si>
  <si>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</si>
  <si>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</si>
  <si>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</si>
  <si>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</si>
  <si>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</si>
  <si>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</si>
  <si>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</si>
  <si>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</si>
  <si>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</si>
  <si>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</si>
  <si>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</si>
  <si>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</si>
  <si>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</si>
  <si>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</si>
  <si>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</si>
  <si>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</si>
  <si>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</si>
  <si>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</si>
  <si>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</si>
  <si>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</si>
  <si>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</si>
  <si>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</si>
  <si>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</si>
  <si>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</si>
  <si>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</si>
  <si>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</si>
  <si>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</si>
  <si>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</si>
  <si>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</si>
  <si>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</si>
  <si>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</si>
  <si>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</si>
  <si>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</si>
  <si>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</si>
  <si>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</si>
  <si>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</si>
  <si>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</si>
  <si>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</si>
  <si>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</si>
  <si>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</si>
  <si>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</si>
  <si>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</si>
  <si>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</si>
  <si>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</si>
  <si>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</si>
  <si>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</si>
  <si>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</si>
  <si>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</si>
  <si>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</si>
  <si>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</si>
  <si>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</si>
  <si>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</si>
  <si>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</si>
  <si>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</si>
  <si>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</si>
  <si>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</si>
  <si>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</si>
  <si>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</si>
  <si>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</si>
  <si>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</si>
  <si>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</si>
  <si>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</si>
  <si>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</si>
  <si>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</si>
  <si>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</si>
  <si>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</si>
  <si>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</si>
  <si>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</si>
  <si>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</si>
  <si>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</si>
  <si>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</si>
  <si>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</si>
  <si>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</si>
  <si>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</si>
  <si>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</si>
  <si>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</si>
  <si>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</si>
  <si>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</si>
  <si>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</si>
  <si>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</si>
  <si>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</si>
  <si>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</si>
  <si>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</si>
  <si>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</si>
  <si>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</si>
  <si>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</si>
  <si>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</si>
  <si>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</si>
  <si>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</si>
  <si>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</si>
  <si>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</si>
  <si>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</si>
  <si>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</si>
  <si>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</si>
  <si>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</si>
  <si>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</si>
  <si>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</si>
  <si>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</si>
  <si>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</si>
  <si>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</si>
  <si>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</si>
  <si>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</si>
  <si>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</si>
  <si>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</si>
  <si>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</si>
  <si>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</si>
  <si>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</si>
  <si>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</si>
  <si>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</si>
  <si>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</si>
  <si>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</si>
  <si>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</si>
  <si>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</si>
  <si>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</si>
  <si>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</si>
  <si>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</si>
  <si>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</si>
  <si>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</si>
  <si>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</si>
  <si>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</si>
  <si>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</si>
  <si>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</si>
  <si>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</si>
  <si>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</si>
  <si>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</si>
  <si>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</si>
  <si>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</si>
  <si>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</si>
  <si>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</si>
  <si>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</si>
  <si>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</si>
  <si>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</si>
  <si>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</si>
  <si>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</si>
  <si>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</si>
  <si>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</si>
  <si>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</si>
  <si>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</si>
  <si>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</si>
  <si>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</si>
  <si>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</si>
  <si>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</si>
  <si>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</si>
  <si>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</si>
  <si>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</si>
  <si>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</si>
  <si>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</si>
  <si>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</si>
  <si>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</si>
  <si>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</si>
  <si>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</si>
  <si>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</si>
  <si>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</si>
  <si>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</si>
  <si>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</si>
  <si>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</si>
  <si>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</si>
  <si>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</si>
  <si>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</si>
  <si>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</si>
  <si>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</si>
  <si>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</si>
  <si>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</si>
  <si>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</si>
  <si>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</si>
  <si>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</si>
  <si>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</si>
  <si>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</si>
  <si>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</si>
  <si>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</si>
  <si>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</si>
  <si>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</si>
  <si>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</si>
  <si>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</si>
  <si>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</si>
  <si>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</si>
  <si>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</si>
  <si>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</si>
  <si>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</si>
  <si>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</si>
  <si>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</si>
  <si>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</si>
  <si>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</si>
  <si>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</si>
  <si>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</si>
  <si>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</si>
  <si>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</si>
  <si>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</si>
  <si>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</si>
  <si>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</si>
  <si>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</si>
  <si>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</si>
  <si>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</si>
  <si>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</si>
  <si>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</si>
  <si>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</si>
  <si>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</si>
  <si>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</si>
  <si>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</si>
  <si>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</si>
  <si>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</si>
  <si>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</si>
  <si>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</si>
  <si>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</si>
  <si>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</si>
  <si>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</si>
  <si>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</si>
  <si>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</si>
  <si>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</si>
  <si>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</si>
  <si>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</si>
  <si>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</si>
  <si>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</si>
  <si>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</si>
  <si>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</si>
  <si>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</si>
  <si>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</si>
  <si>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</si>
  <si>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</si>
  <si>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</si>
  <si>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</si>
  <si>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</si>
  <si>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</si>
  <si>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</si>
  <si>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</si>
  <si>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</si>
  <si>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</si>
  <si>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</si>
  <si>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</si>
  <si>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</si>
  <si>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</si>
  <si>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</si>
  <si>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</si>
  <si>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</si>
  <si>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</si>
  <si>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</si>
  <si>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</si>
  <si>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</si>
  <si>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</si>
  <si>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</si>
  <si>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</si>
  <si>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</si>
  <si>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</si>
  <si>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</si>
  <si>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</si>
  <si>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</si>
  <si>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</si>
  <si>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</si>
  <si>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</si>
  <si>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</si>
  <si>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</si>
  <si>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</si>
  <si>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</si>
  <si>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</si>
  <si>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</si>
  <si>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</si>
  <si>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</si>
  <si>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</si>
  <si>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</si>
  <si>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</si>
  <si>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</si>
  <si>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</si>
  <si>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</si>
  <si>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</si>
  <si>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</si>
  <si>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</si>
  <si>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</si>
  <si>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</si>
  <si>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</si>
  <si>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</si>
  <si>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</si>
  <si>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</si>
  <si>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</si>
  <si>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</si>
  <si>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</si>
  <si>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</si>
  <si>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</si>
  <si>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</si>
  <si>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</si>
  <si>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</si>
  <si>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</si>
  <si>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</si>
  <si>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</si>
  <si>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</si>
  <si>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</si>
  <si>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</si>
  <si>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</si>
  <si>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</si>
  <si>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</si>
  <si>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</si>
  <si>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</si>
  <si>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</si>
  <si>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</si>
  <si>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</si>
  <si>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</si>
  <si>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</si>
  <si>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</si>
  <si>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</si>
  <si>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</si>
  <si>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</si>
  <si>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</si>
  <si>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</si>
  <si>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</si>
  <si>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</si>
  <si>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</si>
  <si>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</si>
  <si>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</si>
  <si>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</si>
  <si>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</si>
  <si>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</si>
  <si>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</si>
  <si>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</si>
  <si>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</si>
  <si>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</si>
  <si>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</si>
  <si>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</si>
  <si>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</si>
  <si>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</si>
  <si>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</si>
  <si>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</si>
  <si>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</si>
  <si>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</si>
  <si>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</si>
  <si>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</si>
  <si>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</si>
  <si>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</si>
  <si>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</si>
  <si>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</si>
  <si>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</si>
  <si>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</si>
  <si>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</si>
  <si>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</si>
  <si>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</si>
  <si>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</si>
  <si>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</si>
  <si>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</si>
  <si>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</si>
  <si>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</si>
  <si>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</si>
  <si>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</si>
  <si>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</si>
  <si>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</si>
  <si>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</si>
  <si>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</si>
  <si>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</si>
  <si>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</si>
  <si>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</si>
  <si>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</si>
  <si>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</si>
  <si>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</si>
  <si>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</si>
  <si>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</si>
  <si>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</si>
  <si>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</si>
  <si>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</si>
  <si>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</si>
  <si>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</si>
  <si>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</si>
  <si>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</si>
  <si>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</si>
  <si>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</si>
  <si>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</si>
  <si>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</si>
  <si>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</si>
  <si>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</si>
  <si>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</si>
  <si>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</si>
  <si>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</si>
  <si>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</si>
  <si>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</si>
  <si>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</si>
  <si>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</si>
  <si>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</si>
  <si>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</si>
  <si>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</si>
  <si>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</si>
  <si>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</si>
  <si>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</si>
  <si>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</si>
  <si>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</si>
  <si>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</si>
  <si>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</si>
  <si>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</si>
  <si>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</si>
  <si>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</si>
  <si>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</si>
  <si>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</si>
  <si>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</si>
  <si>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</si>
  <si>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</si>
  <si>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</si>
  <si>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</si>
  <si>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</si>
  <si>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</si>
  <si>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</si>
  <si>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</si>
  <si>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</si>
  <si>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</si>
  <si>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</si>
  <si>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</si>
  <si>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</si>
  <si>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</si>
  <si>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</si>
  <si>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</si>
  <si>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</si>
  <si>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</si>
  <si>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</si>
  <si>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</si>
  <si>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</si>
  <si>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</si>
  <si>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</si>
  <si>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</si>
  <si>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</si>
  <si>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</si>
  <si>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</si>
  <si>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</si>
  <si>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</si>
  <si>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</si>
  <si>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</si>
  <si>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</si>
  <si>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</si>
  <si>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</si>
  <si>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</si>
  <si>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</si>
  <si>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</si>
  <si>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</si>
  <si>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</si>
  <si>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</si>
  <si>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</si>
  <si>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</si>
  <si>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</si>
  <si>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</si>
  <si>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</si>
  <si>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</si>
  <si>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</si>
  <si>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</si>
  <si>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</si>
  <si>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</si>
  <si>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</si>
  <si>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</si>
  <si>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</si>
  <si>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</si>
  <si>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</si>
  <si>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</si>
  <si>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</si>
  <si>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</si>
  <si>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</si>
  <si>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</si>
  <si>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</si>
  <si>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</si>
  <si>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</si>
  <si>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</si>
  <si>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</si>
  <si>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</si>
  <si>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</si>
  <si>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</si>
  <si>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</si>
  <si>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</si>
  <si>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</si>
  <si>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</si>
  <si>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</si>
  <si>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</si>
  <si>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</si>
  <si>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</si>
  <si>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</si>
  <si>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</si>
  <si>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</si>
  <si>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</si>
  <si>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</si>
  <si>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</si>
  <si>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</si>
  <si>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</si>
  <si>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</si>
  <si>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</si>
  <si>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</si>
  <si>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</si>
  <si>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</si>
  <si>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</si>
  <si>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</si>
  <si>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</si>
  <si>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</si>
  <si>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</si>
  <si>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</si>
  <si>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</si>
  <si>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</si>
  <si>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</si>
  <si>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</si>
  <si>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</si>
  <si>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</si>
  <si>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</si>
  <si>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</si>
  <si>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</si>
  <si>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</si>
  <si>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</si>
  <si>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</si>
  <si>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</si>
  <si>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</si>
  <si>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</si>
  <si>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</si>
  <si>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</si>
  <si>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</si>
  <si>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</si>
  <si>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</si>
  <si>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</si>
  <si>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</si>
  <si>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</si>
  <si>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</si>
  <si>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</si>
  <si>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</si>
  <si>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</si>
  <si>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</si>
  <si>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</si>
  <si>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</si>
  <si>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</si>
  <si>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</si>
  <si>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</si>
  <si>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</si>
  <si>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</si>
  <si>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</si>
  <si>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</si>
  <si>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</si>
  <si>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</si>
  <si>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</si>
  <si>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</si>
  <si>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</si>
  <si>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</si>
  <si>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</si>
  <si>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</si>
  <si>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</si>
  <si>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</si>
  <si>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</si>
  <si>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</si>
  <si>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</si>
  <si>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</si>
  <si>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</si>
  <si>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</si>
  <si>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</si>
  <si>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</si>
  <si>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</si>
  <si>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</si>
  <si>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</si>
  <si>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</si>
  <si>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</si>
  <si>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</si>
  <si>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</si>
  <si>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</si>
  <si>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</si>
  <si>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</si>
  <si>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</si>
  <si>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</si>
  <si>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</si>
  <si>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</si>
  <si>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</si>
  <si>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</si>
  <si>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</si>
  <si>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</si>
  <si>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</si>
  <si>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</si>
  <si>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</si>
  <si>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</si>
  <si>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</si>
  <si>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</si>
  <si>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</si>
  <si>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</si>
  <si>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</si>
  <si>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</si>
  <si>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</si>
  <si>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</si>
  <si>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</si>
  <si>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</si>
  <si>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</si>
  <si>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</si>
  <si>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</si>
  <si>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</si>
  <si>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</si>
  <si>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</si>
  <si>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</si>
  <si>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</si>
  <si>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</si>
  <si>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</si>
  <si>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</si>
  <si>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</si>
  <si>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</si>
  <si>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</si>
  <si>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</si>
  <si>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</si>
  <si>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</si>
  <si>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</si>
  <si>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</si>
  <si>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</si>
  <si>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</si>
  <si>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</si>
  <si>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</si>
  <si>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</si>
  <si>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</si>
  <si>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</si>
  <si>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</si>
  <si>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</si>
  <si>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</si>
  <si>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</si>
  <si>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</si>
  <si>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</si>
  <si>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</si>
  <si>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</si>
  <si>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</si>
  <si>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</si>
  <si>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</si>
  <si>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</si>
  <si>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</si>
  <si>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</si>
  <si>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</si>
  <si>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</si>
  <si>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</si>
  <si>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</si>
  <si>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</si>
  <si>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</si>
  <si>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</si>
  <si>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</si>
  <si>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</si>
  <si>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</si>
  <si>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</si>
  <si>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</si>
  <si>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</si>
  <si>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</si>
  <si>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</si>
  <si>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</si>
  <si>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</si>
  <si>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</si>
  <si>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</si>
  <si>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</si>
  <si>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</si>
  <si>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</si>
  <si>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</si>
  <si>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</si>
  <si>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</si>
  <si>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</si>
  <si>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</si>
  <si>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</si>
  <si>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</si>
  <si>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</si>
  <si>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</si>
  <si>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</si>
  <si>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</si>
  <si>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</si>
  <si>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</si>
  <si>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</si>
  <si>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</si>
  <si>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</si>
  <si>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</si>
  <si>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</si>
  <si>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</si>
  <si>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</si>
  <si>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</si>
  <si>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</si>
  <si>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</si>
  <si>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</si>
  <si>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</si>
  <si>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</si>
  <si>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</si>
  <si>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</si>
  <si>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</si>
  <si>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</si>
  <si>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</si>
  <si>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</si>
  <si>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</si>
  <si>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</si>
  <si>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</si>
  <si>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</si>
  <si>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</si>
  <si>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</si>
  <si>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</si>
  <si>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</si>
  <si>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</si>
  <si>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</si>
  <si>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</si>
  <si>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</si>
  <si>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</si>
  <si>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</si>
  <si>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</si>
  <si>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</si>
  <si>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</si>
  <si>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</si>
  <si>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</si>
  <si>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</si>
  <si>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</si>
  <si>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</si>
  <si>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</si>
  <si>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</si>
  <si>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</si>
  <si>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</si>
  <si>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</si>
  <si>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</si>
  <si>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</si>
  <si>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</si>
  <si>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</si>
  <si>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</si>
  <si>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</si>
  <si>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</si>
  <si>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</si>
  <si>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</si>
  <si>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</si>
  <si>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</si>
  <si>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</si>
  <si>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</si>
  <si>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</si>
  <si>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</si>
  <si>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</si>
  <si>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</si>
  <si>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</si>
  <si>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</si>
  <si>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</si>
  <si>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</si>
  <si>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</si>
  <si>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</si>
  <si>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</si>
  <si>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</si>
  <si>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</si>
  <si>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</si>
  <si>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</si>
  <si>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</si>
  <si>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</si>
  <si>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</si>
  <si>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</si>
  <si>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</si>
  <si>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</si>
  <si>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</si>
  <si>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</si>
  <si>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</si>
  <si>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</si>
  <si>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</si>
  <si>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</si>
  <si>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</si>
  <si>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</si>
  <si>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</si>
  <si>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</si>
  <si>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</si>
  <si>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</si>
  <si>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</si>
  <si>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</si>
  <si>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</si>
  <si>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</si>
  <si>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</si>
  <si>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</si>
  <si>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</si>
  <si>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</si>
  <si>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</si>
  <si>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</si>
  <si>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</si>
  <si>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</si>
  <si>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</si>
  <si>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</si>
  <si>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</si>
  <si>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</si>
  <si>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</si>
  <si>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</si>
  <si>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</si>
  <si>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</si>
  <si>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</si>
  <si>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</si>
  <si>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</si>
  <si>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</si>
  <si>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</si>
  <si>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</si>
  <si>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</si>
  <si>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</si>
  <si>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</si>
  <si>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</si>
  <si>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</si>
  <si>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</si>
  <si>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</si>
  <si>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</si>
  <si>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</si>
  <si>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</si>
  <si>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</si>
  <si>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</si>
  <si>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</si>
  <si>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</si>
  <si>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</si>
  <si>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</si>
  <si>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</si>
  <si>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</si>
  <si>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</si>
  <si>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</si>
  <si>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</si>
  <si>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</si>
  <si>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</si>
  <si>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</si>
  <si>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</si>
  <si>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</si>
  <si>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</si>
  <si>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</si>
  <si>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</si>
  <si>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</si>
  <si>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</si>
  <si>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</si>
  <si>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</si>
  <si>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</si>
  <si>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</si>
  <si>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</si>
  <si>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</si>
  <si>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</si>
  <si>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</si>
  <si>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</si>
  <si>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</si>
  <si>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</si>
  <si>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</si>
  <si>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</si>
  <si>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</si>
  <si>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</si>
  <si>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</si>
  <si>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</si>
  <si>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</si>
  <si>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</si>
  <si>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</si>
  <si>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</si>
  <si>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</si>
  <si>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</si>
  <si>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</si>
  <si>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</si>
  <si>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</si>
  <si>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</si>
  <si>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</si>
  <si>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</si>
  <si>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</si>
  <si>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</si>
  <si>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</si>
  <si>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</si>
  <si>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</si>
  <si>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</si>
  <si>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</si>
  <si>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</si>
  <si>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</si>
  <si>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</si>
  <si>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</si>
  <si>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</si>
  <si>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</si>
  <si>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</si>
  <si>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</si>
  <si>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</si>
  <si>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</si>
  <si>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</si>
  <si>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</si>
  <si>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</si>
  <si>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</si>
  <si>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</si>
  <si>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</si>
  <si>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</si>
  <si>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</si>
  <si>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</si>
  <si>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</si>
  <si>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</si>
  <si>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</si>
  <si>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</si>
  <si>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</si>
  <si>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</si>
  <si>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</si>
  <si>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</si>
  <si>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</si>
  <si>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</si>
  <si>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</si>
  <si>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</si>
  <si>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</si>
  <si>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</si>
  <si>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</si>
  <si>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</si>
  <si>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</si>
  <si>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</si>
  <si>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</si>
  <si>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</si>
  <si>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</si>
  <si>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</si>
  <si>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</si>
  <si>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</si>
  <si>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</si>
  <si>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</si>
  <si>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</si>
  <si>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</si>
  <si>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</si>
  <si>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</si>
  <si>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</si>
  <si>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</si>
  <si>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</si>
  <si>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</si>
  <si>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</si>
  <si>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</si>
  <si>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</si>
  <si>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</si>
  <si>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</si>
  <si>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</si>
  <si>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</si>
  <si>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</si>
  <si>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</si>
  <si>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</si>
  <si>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</si>
  <si>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</si>
  <si>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</si>
  <si>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</si>
  <si>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</si>
  <si>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</si>
  <si>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</si>
  <si>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</si>
  <si>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</si>
  <si>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</si>
  <si>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</si>
  <si>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</si>
  <si>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</si>
  <si>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</si>
  <si>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</si>
  <si>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</si>
  <si>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</si>
  <si>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</si>
  <si>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</si>
  <si>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</si>
  <si>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</si>
  <si>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</si>
  <si>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</si>
  <si>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</si>
  <si>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</si>
  <si>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</si>
  <si>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</si>
  <si>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</si>
  <si>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</si>
  <si>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</si>
  <si>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</si>
  <si>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</si>
  <si>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</si>
  <si>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</si>
  <si>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</si>
  <si>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</si>
  <si>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</si>
  <si>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</si>
  <si>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</si>
  <si>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</si>
  <si>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</si>
  <si>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</si>
  <si>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</si>
  <si>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</si>
  <si>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</si>
  <si>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</si>
  <si>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</si>
  <si>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</si>
  <si>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</si>
  <si>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</si>
  <si>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</si>
  <si>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</si>
  <si>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</si>
  <si>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</si>
  <si>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</si>
  <si>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</si>
  <si>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</si>
  <si>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</si>
  <si>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</si>
  <si>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</si>
  <si>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</si>
  <si>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</si>
  <si>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</si>
  <si>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</si>
  <si>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</si>
  <si>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</si>
  <si>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</si>
  <si>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</si>
  <si>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</si>
  <si>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</si>
  <si>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</si>
  <si>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</si>
  <si>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</si>
  <si>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</si>
  <si>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</si>
  <si>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</si>
  <si>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</si>
  <si>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</si>
  <si>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</si>
  <si>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</si>
  <si>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</si>
  <si>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</si>
  <si>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</si>
  <si>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</si>
  <si>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</si>
  <si>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</si>
  <si>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</si>
  <si>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</si>
  <si>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</si>
  <si>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</si>
  <si>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</si>
  <si>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</si>
  <si>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</si>
  <si>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</si>
  <si>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</si>
  <si>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</si>
  <si>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</si>
  <si>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</si>
  <si>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</si>
  <si>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</si>
  <si>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</si>
  <si>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</si>
  <si>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</si>
  <si>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</si>
  <si>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</si>
  <si>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</si>
  <si>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</si>
  <si>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</si>
  <si>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</si>
  <si>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</si>
  <si>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</si>
  <si>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</si>
  <si>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</si>
  <si>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</si>
  <si>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</si>
  <si>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</si>
  <si>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</si>
  <si>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</si>
  <si>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</si>
  <si>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</si>
  <si>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</si>
  <si>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</si>
  <si>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</si>
  <si>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</si>
  <si>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</si>
  <si>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</si>
  <si>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</si>
  <si>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</si>
  <si>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</si>
  <si>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</si>
  <si>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</si>
  <si>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</si>
  <si>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</si>
  <si>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</si>
  <si>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</si>
  <si>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</si>
  <si>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</si>
  <si>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</si>
  <si>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</si>
  <si>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</si>
  <si>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</si>
  <si>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</si>
  <si>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</si>
  <si>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</si>
  <si>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</si>
  <si>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</si>
  <si>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</si>
  <si>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</si>
  <si>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</si>
  <si>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</si>
  <si>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</si>
  <si>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</si>
  <si>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</si>
  <si>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</si>
  <si>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</si>
  <si>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</si>
  <si>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</si>
  <si>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</si>
  <si>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</si>
  <si>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</si>
  <si>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</si>
  <si>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</si>
  <si>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</si>
  <si>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</si>
  <si>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</si>
  <si>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</si>
  <si>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</si>
  <si>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</si>
  <si>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</si>
  <si>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</si>
  <si>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</si>
  <si>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</si>
  <si>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</si>
  <si>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</si>
  <si>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</si>
  <si>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</si>
  <si>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</si>
  <si>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</si>
  <si>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</si>
  <si>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</si>
  <si>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</si>
  <si>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</si>
  <si>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</si>
  <si>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</si>
  <si>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</si>
  <si>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</si>
  <si>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</si>
  <si>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</si>
  <si>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</si>
  <si>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</si>
  <si>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</si>
  <si>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</si>
  <si>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</si>
  <si>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</si>
  <si>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</si>
  <si>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</si>
  <si>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</si>
  <si>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</si>
  <si>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</si>
  <si>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</si>
  <si>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</si>
  <si>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</si>
  <si>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</si>
  <si>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</si>
  <si>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</si>
  <si>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</si>
  <si>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</si>
  <si>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</si>
  <si>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</si>
  <si>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</si>
  <si>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</si>
  <si>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</si>
  <si>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</si>
  <si>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</si>
  <si>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</si>
  <si>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</si>
  <si>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</si>
  <si>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</si>
  <si>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</si>
  <si>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</si>
  <si>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</si>
  <si>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</si>
  <si>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</si>
  <si>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</si>
  <si>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</si>
  <si>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</si>
  <si>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</si>
  <si>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</si>
  <si>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</si>
  <si>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</si>
  <si>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</si>
  <si>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</si>
  <si>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</si>
  <si>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</si>
  <si>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</si>
  <si>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</si>
  <si>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</si>
  <si>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</si>
  <si>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</si>
  <si>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</si>
  <si>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</si>
  <si>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</si>
  <si>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</si>
  <si>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</si>
  <si>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</si>
  <si>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</si>
  <si>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</si>
  <si>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</si>
  <si>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</si>
  <si>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</si>
  <si>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</si>
  <si>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</si>
  <si>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</si>
  <si>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</si>
  <si>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</si>
  <si>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</si>
  <si>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</si>
  <si>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</si>
  <si>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</si>
  <si>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</si>
  <si>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</si>
  <si>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</si>
  <si>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</si>
  <si>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</si>
  <si>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</si>
  <si>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</si>
  <si>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</si>
  <si>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</si>
  <si>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</si>
  <si>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</si>
  <si>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</si>
  <si>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</si>
  <si>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</si>
  <si>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</si>
  <si>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</si>
  <si>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</si>
  <si>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</si>
  <si>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</si>
  <si>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</si>
  <si>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</si>
  <si>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</si>
  <si>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</si>
  <si>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</si>
  <si>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</si>
  <si>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</si>
  <si>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</si>
  <si>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</si>
  <si>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</si>
  <si>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</si>
  <si>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</si>
  <si>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</si>
  <si>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</si>
  <si>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</si>
  <si>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</si>
  <si>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</si>
  <si>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</si>
  <si>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</si>
  <si>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</si>
  <si>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</si>
  <si>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</si>
  <si>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</si>
  <si>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</si>
  <si>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</si>
  <si>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</si>
  <si>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</si>
  <si>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</si>
  <si>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</si>
  <si>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</si>
  <si>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</si>
  <si>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</si>
  <si>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</si>
  <si>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</si>
  <si>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</si>
  <si>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</si>
  <si>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</si>
  <si>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</si>
  <si>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</si>
  <si>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</si>
  <si>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</si>
  <si>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</si>
  <si>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</si>
  <si>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</si>
  <si>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</si>
  <si>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</si>
  <si>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</si>
  <si>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</si>
  <si>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</si>
  <si>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</si>
  <si>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</si>
  <si>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</si>
  <si>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</si>
  <si>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</si>
  <si>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</si>
  <si>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</si>
  <si>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</si>
  <si>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</si>
  <si>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</si>
  <si>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</si>
  <si>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</si>
  <si>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</si>
  <si>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</si>
  <si>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</si>
  <si>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</si>
  <si>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</si>
  <si>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</si>
  <si>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</si>
  <si>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</si>
  <si>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</si>
  <si>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</si>
  <si>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</si>
  <si>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</si>
  <si>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</si>
  <si>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</si>
  <si>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</si>
  <si>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</si>
  <si>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</si>
  <si>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</si>
  <si>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</si>
  <si>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</si>
  <si>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</si>
  <si>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</si>
  <si>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</si>
  <si>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</si>
  <si>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</si>
  <si>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</si>
  <si>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</si>
  <si>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</si>
  <si>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</si>
  <si>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</si>
  <si>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</si>
  <si>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</si>
  <si>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</si>
  <si>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</si>
  <si>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</si>
  <si>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</si>
  <si>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</si>
  <si>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</si>
  <si>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</si>
  <si>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</si>
  <si>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</si>
  <si>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</si>
  <si>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</si>
  <si>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</si>
  <si>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</si>
  <si>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</si>
  <si>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</si>
  <si>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</si>
  <si>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</si>
  <si>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</si>
  <si>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</si>
  <si>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</si>
  <si>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</si>
  <si>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</si>
  <si>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</si>
  <si>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</si>
  <si>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</si>
  <si>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</si>
  <si>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</si>
  <si>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</si>
  <si>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</si>
  <si>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</si>
  <si>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</si>
  <si>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</si>
  <si>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</si>
  <si>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</si>
  <si>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</si>
  <si>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</si>
  <si>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</si>
  <si>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</si>
  <si>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</si>
  <si>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</si>
  <si>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</si>
  <si>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</si>
  <si>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</si>
  <si>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</si>
  <si>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</si>
  <si>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</si>
  <si>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</si>
  <si>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</si>
  <si>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</si>
  <si>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</si>
  <si>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</si>
  <si>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</si>
  <si>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</si>
  <si>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</si>
  <si>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</si>
  <si>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</si>
  <si>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</si>
  <si>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</si>
  <si>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</si>
  <si>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</si>
  <si>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</si>
  <si>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</si>
  <si>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</si>
  <si>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</si>
  <si>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</si>
  <si>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</si>
  <si>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</si>
  <si>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</si>
  <si>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</si>
  <si>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</si>
  <si>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</si>
  <si>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</si>
  <si>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</si>
  <si>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</si>
  <si>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</si>
  <si>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</si>
  <si>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</si>
  <si>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</si>
  <si>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</si>
  <si>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</si>
  <si>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</si>
  <si>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</si>
  <si>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</si>
  <si>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</si>
  <si>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</si>
  <si>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</si>
  <si>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</si>
  <si>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</si>
  <si>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</si>
  <si>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</si>
  <si>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</si>
  <si>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</si>
  <si>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</si>
  <si>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</si>
  <si>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</si>
  <si>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</si>
  <si>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</si>
  <si>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</si>
  <si>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</si>
  <si>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</si>
  <si>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</si>
  <si>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</si>
  <si>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</si>
  <si>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</si>
  <si>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</si>
  <si>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</si>
  <si>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</si>
  <si>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</si>
  <si>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</si>
  <si>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</si>
  <si>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</si>
  <si>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</si>
  <si>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</si>
  <si>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</si>
  <si>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</si>
  <si>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</si>
  <si>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</si>
  <si>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</si>
  <si>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</si>
  <si>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</si>
  <si>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</si>
  <si>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</si>
  <si>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</si>
  <si>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</si>
  <si>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</si>
  <si>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</si>
  <si>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</si>
  <si>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</si>
  <si>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</si>
  <si>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</si>
  <si>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</si>
  <si>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</si>
  <si>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</si>
  <si>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</si>
  <si>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</si>
  <si>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</si>
  <si>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</si>
  <si>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</si>
  <si>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</si>
  <si>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</si>
  <si>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</si>
  <si>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</si>
  <si>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</si>
  <si>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</si>
  <si>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</si>
  <si>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</si>
  <si>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</si>
  <si>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</si>
  <si>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</si>
  <si>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</si>
  <si>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</si>
  <si>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</si>
  <si>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</si>
  <si>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</si>
  <si>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</si>
  <si>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</si>
  <si>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</si>
  <si>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</si>
  <si>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</si>
  <si>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</si>
  <si>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</si>
  <si>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</si>
  <si>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</si>
  <si>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</si>
  <si>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</si>
  <si>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</si>
  <si>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</si>
  <si>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</si>
  <si>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</si>
  <si>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</si>
  <si>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</si>
  <si>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</si>
  <si>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</si>
  <si>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</si>
  <si>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</si>
  <si>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</si>
  <si>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</si>
  <si>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</si>
  <si>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</si>
  <si>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</si>
  <si>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</si>
  <si>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</si>
  <si>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</si>
  <si>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</si>
  <si>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</si>
  <si>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</si>
  <si>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</si>
  <si>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</si>
  <si>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</si>
  <si>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</si>
  <si>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</si>
  <si>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</si>
  <si>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</si>
  <si>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</si>
  <si>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</si>
  <si>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</si>
  <si>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</si>
  <si>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</si>
  <si>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</si>
  <si>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</si>
  <si>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</si>
  <si>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</si>
  <si>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</si>
  <si>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</si>
  <si>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</si>
  <si>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</si>
  <si>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</si>
  <si>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</si>
  <si>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</si>
  <si>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</si>
  <si>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</si>
  <si>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</si>
  <si>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</si>
  <si>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</si>
  <si>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</si>
  <si>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</si>
  <si>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</si>
  <si>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</si>
  <si>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</si>
  <si>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</si>
  <si>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</si>
  <si>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</si>
  <si>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</si>
  <si>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</si>
  <si>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</si>
  <si>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</si>
  <si>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</si>
  <si>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</si>
  <si>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</si>
  <si>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</si>
  <si>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</si>
  <si>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</si>
  <si>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</si>
  <si>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</si>
  <si>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</si>
  <si>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</si>
  <si>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</si>
  <si>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</si>
  <si>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</si>
  <si>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</si>
  <si>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</si>
  <si>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</si>
  <si>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</si>
  <si>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</si>
  <si>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</si>
  <si>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</si>
  <si>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</si>
  <si>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</si>
  <si>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</si>
  <si>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</si>
  <si>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</si>
  <si>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</si>
  <si>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</si>
  <si>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</si>
  <si>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</si>
  <si>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</si>
  <si>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</si>
  <si>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</si>
  <si>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</si>
  <si>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</si>
  <si>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</si>
  <si>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</si>
  <si>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</si>
  <si>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</si>
  <si>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</si>
  <si>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</si>
  <si>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</si>
  <si>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</si>
  <si>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</si>
  <si>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</si>
  <si>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</si>
  <si>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</si>
  <si>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</si>
  <si>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</si>
  <si>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</si>
  <si>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</si>
  <si>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</si>
  <si>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</si>
  <si>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</si>
  <si>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</si>
  <si>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</si>
  <si>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</si>
  <si>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</si>
  <si>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</si>
  <si>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</si>
  <si>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</si>
  <si>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</si>
  <si>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</si>
  <si>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</si>
  <si>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</si>
  <si>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</si>
  <si>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</si>
  <si>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</si>
  <si>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</si>
  <si>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</si>
  <si>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</si>
  <si>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</si>
  <si>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</si>
  <si>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</si>
  <si>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</si>
  <si>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</si>
  <si>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</si>
  <si>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</si>
  <si>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</si>
  <si>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</si>
  <si>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</si>
  <si>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</si>
  <si>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</si>
  <si>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</si>
  <si>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</si>
  <si>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</si>
  <si>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</si>
  <si>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</si>
  <si>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</si>
  <si>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</si>
  <si>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</si>
  <si>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</si>
  <si>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</si>
  <si>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</si>
  <si>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</si>
  <si>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</si>
  <si>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</si>
  <si>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</si>
  <si>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</si>
  <si>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</si>
  <si>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</si>
  <si>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</si>
  <si>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</si>
  <si>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</si>
  <si>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</si>
  <si>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</si>
  <si>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</si>
  <si>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</si>
  <si>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</si>
  <si>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</si>
  <si>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</si>
  <si>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</si>
  <si>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</si>
  <si>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</si>
  <si>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</si>
  <si>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</si>
  <si>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</si>
  <si>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</si>
  <si>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</si>
  <si>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</si>
  <si>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</si>
  <si>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</si>
  <si>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</si>
  <si>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</si>
  <si>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</si>
  <si>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</si>
  <si>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</si>
  <si>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</si>
  <si>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</si>
  <si>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</si>
  <si>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</si>
  <si>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</si>
  <si>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</si>
  <si>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</si>
  <si>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</si>
  <si>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</si>
  <si>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</si>
  <si>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</si>
  <si>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</si>
  <si>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</si>
  <si>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</si>
  <si>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</si>
  <si>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</si>
  <si>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</si>
  <si>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</si>
  <si>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</si>
  <si>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</si>
  <si>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</si>
  <si>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</si>
  <si>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</si>
  <si>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</si>
  <si>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</si>
  <si>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</si>
  <si>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</si>
  <si>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</si>
  <si>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</si>
  <si>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</si>
  <si>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</si>
  <si>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</si>
  <si>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</si>
  <si>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</si>
  <si>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</si>
  <si>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</si>
  <si>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</si>
  <si>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</si>
  <si>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</si>
  <si>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</si>
  <si>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</si>
  <si>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</si>
  <si>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</si>
  <si>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</si>
  <si>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</si>
  <si>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</si>
  <si>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</si>
  <si>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</si>
  <si>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</si>
  <si>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</si>
  <si>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</si>
  <si>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</si>
  <si>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</si>
  <si>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</si>
  <si>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</si>
  <si>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</si>
  <si>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</si>
  <si>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</si>
  <si>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</si>
  <si>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</si>
  <si>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</si>
  <si>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</si>
  <si>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</si>
  <si>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</si>
  <si>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</si>
  <si>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</si>
  <si>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</si>
  <si>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</si>
  <si>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</si>
  <si>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</si>
  <si>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</si>
  <si>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</si>
  <si>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</si>
  <si>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</si>
  <si>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</si>
  <si>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</si>
  <si>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</si>
  <si>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</si>
  <si>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</si>
  <si>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</si>
  <si>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</si>
  <si>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</si>
  <si>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</si>
  <si>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</si>
  <si>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</si>
  <si>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</si>
  <si>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</si>
  <si>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</si>
  <si>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</si>
  <si>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</si>
  <si>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</si>
  <si>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</si>
  <si>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</si>
  <si>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</si>
  <si>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</si>
  <si>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</si>
  <si>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</si>
  <si>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</si>
  <si>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</si>
  <si>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</si>
  <si>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</si>
  <si>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</si>
  <si>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</si>
  <si>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</si>
  <si>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</si>
  <si>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</si>
  <si>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</si>
  <si>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</si>
  <si>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</si>
  <si>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</si>
  <si>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</si>
  <si>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</si>
  <si>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</si>
  <si>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</si>
  <si>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</si>
  <si>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</si>
  <si>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</si>
  <si>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</si>
  <si>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</si>
  <si>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</si>
  <si>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</si>
  <si>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</si>
  <si>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</si>
  <si>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</si>
  <si>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</si>
  <si>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</si>
  <si>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</si>
  <si>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</si>
  <si>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</si>
  <si>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</si>
  <si>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</si>
  <si>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</si>
  <si>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</si>
  <si>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</si>
  <si>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</si>
  <si>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</si>
  <si>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</si>
  <si>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</si>
  <si>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</si>
  <si>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</si>
  <si>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</si>
  <si>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</si>
  <si>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</si>
  <si>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</si>
  <si>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</si>
  <si>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</si>
  <si>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</si>
  <si>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</si>
  <si>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</si>
  <si>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</si>
  <si>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</si>
  <si>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</si>
  <si>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</si>
  <si>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</si>
  <si>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</si>
  <si>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</si>
  <si>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</si>
  <si>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</si>
  <si>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</si>
  <si>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</si>
  <si>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</si>
  <si>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</si>
  <si>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</si>
  <si>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</si>
  <si>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</si>
  <si>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</si>
  <si>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</si>
  <si>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</si>
  <si>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</si>
  <si>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</si>
  <si>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</si>
  <si>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</si>
  <si>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</si>
  <si>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</si>
  <si>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</si>
  <si>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</si>
  <si>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</si>
  <si>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</si>
  <si>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</si>
  <si>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</si>
  <si>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</si>
  <si>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</si>
  <si>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</si>
  <si>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</si>
  <si>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</si>
  <si>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</si>
  <si>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</si>
  <si>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</si>
  <si>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</si>
  <si>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</si>
  <si>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</si>
  <si>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</si>
  <si>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</si>
  <si>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</si>
  <si>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</si>
  <si>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</si>
  <si>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</si>
  <si>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</si>
  <si>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</si>
  <si>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</si>
  <si>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</si>
  <si>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</si>
  <si>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</si>
  <si>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</si>
  <si>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</si>
  <si>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</si>
  <si>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</si>
  <si>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</si>
  <si>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</si>
  <si>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</si>
  <si>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</si>
  <si>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</si>
  <si>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</si>
  <si>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</si>
  <si>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</si>
  <si>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</si>
  <si>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</si>
  <si>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</si>
  <si>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</si>
  <si>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</si>
  <si>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</si>
  <si>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</si>
  <si>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</si>
  <si>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</si>
  <si>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</si>
  <si>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</si>
  <si>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</si>
  <si>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</si>
  <si>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</si>
  <si>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</si>
  <si>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</si>
  <si>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</si>
  <si>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</si>
  <si>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</si>
  <si>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</si>
  <si>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</si>
  <si>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</si>
  <si>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</si>
  <si>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</si>
  <si>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</si>
  <si>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</si>
  <si>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</si>
  <si>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</si>
  <si>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</si>
  <si>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</si>
  <si>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</si>
  <si>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</si>
  <si>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</si>
  <si>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</si>
  <si>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</si>
  <si>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</si>
  <si>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</si>
  <si>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</si>
  <si>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</si>
  <si>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</si>
  <si>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</si>
  <si>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</si>
  <si>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</si>
  <si>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</si>
  <si>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</si>
  <si>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</si>
  <si>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</si>
  <si>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</si>
  <si>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</si>
  <si>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</si>
  <si>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</si>
  <si>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</si>
  <si>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</si>
  <si>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</si>
  <si>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</si>
  <si>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</si>
  <si>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</si>
  <si>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</si>
  <si>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</si>
  <si>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</si>
  <si>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</si>
  <si>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</si>
  <si>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</si>
  <si>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</si>
  <si>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</si>
  <si>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</si>
  <si>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</si>
  <si>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</si>
  <si>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</si>
  <si>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</si>
  <si>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</si>
  <si>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</si>
  <si>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</si>
  <si>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</si>
  <si>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</si>
  <si>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</si>
  <si>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</si>
  <si>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</si>
  <si>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</si>
  <si>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</si>
  <si>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</si>
  <si>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</si>
  <si>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</si>
  <si>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</si>
  <si>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</si>
  <si>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</si>
  <si>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</si>
  <si>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</si>
  <si>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</si>
  <si>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</si>
  <si>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</si>
  <si>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</si>
  <si>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</si>
  <si>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</si>
  <si>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</si>
  <si>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</si>
  <si>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</si>
  <si>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</si>
  <si>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</si>
  <si>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</si>
  <si>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</si>
  <si>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</si>
  <si>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</si>
  <si>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</si>
  <si>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</si>
  <si>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</si>
  <si>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</si>
  <si>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</si>
  <si>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</si>
  <si>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</si>
  <si>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</si>
  <si>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</si>
  <si>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</si>
  <si>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</si>
  <si>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</si>
  <si>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</si>
  <si>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</si>
  <si>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</si>
  <si>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</si>
  <si>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</si>
  <si>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</si>
  <si>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</si>
  <si>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</si>
  <si>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</si>
  <si>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</si>
  <si>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</si>
  <si>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</si>
  <si>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</si>
  <si>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</si>
  <si>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</si>
  <si>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</si>
  <si>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</si>
  <si>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</si>
  <si>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</si>
  <si>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</si>
  <si>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</si>
  <si>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</si>
  <si>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</si>
  <si>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</si>
  <si>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</si>
  <si>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</si>
  <si>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</si>
  <si>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</si>
  <si>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</si>
  <si>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</si>
  <si>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</si>
  <si>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</si>
  <si>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</si>
  <si>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</si>
  <si>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</si>
  <si>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</si>
  <si>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</si>
  <si>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</si>
  <si>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</si>
  <si>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</si>
  <si>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</si>
  <si>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</si>
  <si>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</si>
  <si>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</si>
  <si>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</si>
  <si>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</si>
  <si>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</si>
  <si>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</si>
  <si>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</si>
  <si>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</si>
  <si>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</si>
  <si>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</si>
  <si>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</si>
  <si>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</si>
  <si>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</si>
  <si>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</si>
  <si>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</si>
  <si>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</si>
  <si>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</si>
  <si>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</si>
  <si>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</si>
  <si>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</si>
  <si>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</si>
  <si>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</si>
  <si>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</si>
  <si>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</si>
  <si>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</si>
  <si>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</si>
  <si>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</si>
  <si>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</si>
  <si>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</si>
  <si>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</si>
  <si>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</si>
  <si>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</si>
  <si>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</si>
  <si>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</si>
  <si>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</si>
  <si>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</si>
  <si>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</si>
  <si>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</si>
  <si>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</si>
  <si>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</si>
  <si>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</si>
  <si>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</si>
  <si>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</si>
  <si>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</si>
  <si>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</si>
  <si>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</si>
  <si>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</si>
  <si>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</si>
  <si>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</si>
  <si>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</si>
  <si>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</si>
  <si>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</si>
  <si>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</si>
  <si>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</si>
  <si>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</si>
  <si>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</si>
  <si>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</si>
  <si>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</si>
  <si>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</si>
  <si>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</si>
  <si>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</si>
  <si>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</si>
  <si>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</si>
  <si>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</si>
  <si>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</si>
  <si>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</si>
  <si>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</si>
  <si>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</si>
  <si>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</si>
  <si>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</si>
  <si>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</si>
  <si>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</si>
  <si>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</si>
  <si>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</si>
  <si>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</si>
  <si>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</si>
  <si>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</si>
  <si>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</si>
  <si>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</si>
  <si>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</si>
  <si>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</si>
  <si>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</si>
  <si>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</si>
  <si>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</si>
  <si>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</si>
  <si>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</si>
  <si>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</si>
  <si>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</si>
  <si>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</si>
  <si>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</si>
  <si>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</si>
  <si>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</si>
  <si>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</si>
  <si>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</si>
  <si>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</si>
  <si>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</si>
  <si>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</si>
  <si>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</si>
  <si>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</si>
  <si>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</si>
  <si>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</si>
  <si>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</si>
  <si>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</si>
  <si>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</si>
  <si>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</si>
  <si>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</si>
  <si>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</si>
  <si>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</si>
  <si>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</si>
  <si>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</si>
  <si>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</si>
  <si>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</si>
  <si>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</si>
  <si>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</si>
  <si>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</si>
  <si>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</si>
  <si>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</si>
  <si>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</si>
  <si>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</si>
  <si>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</si>
  <si>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</si>
  <si>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</si>
  <si>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</si>
  <si>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</si>
  <si>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</si>
  <si>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</si>
  <si>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</si>
  <si>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</si>
  <si>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</si>
  <si>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</si>
  <si>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</si>
  <si>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</si>
  <si>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</si>
  <si>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</si>
  <si>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</si>
  <si>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</si>
  <si>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</si>
  <si>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</si>
  <si>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</si>
  <si>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</si>
  <si>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</si>
  <si>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</si>
  <si>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</si>
  <si>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</si>
  <si>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</si>
  <si>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</si>
  <si>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</si>
  <si>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</si>
  <si>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</si>
  <si>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</si>
  <si>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</si>
  <si>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</si>
  <si>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</si>
  <si>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</si>
  <si>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</si>
  <si>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</si>
  <si>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</si>
  <si>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</si>
  <si>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</si>
  <si>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</si>
  <si>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</si>
  <si>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</si>
  <si>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</si>
  <si>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</si>
  <si>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</si>
  <si>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</si>
  <si>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</si>
  <si>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</si>
  <si>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</si>
  <si>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</si>
  <si>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</si>
  <si>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</si>
  <si>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</si>
  <si>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</si>
  <si>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</si>
  <si>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</si>
  <si>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</si>
  <si>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</si>
  <si>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</si>
  <si>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</si>
  <si>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</si>
  <si>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</si>
  <si>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</si>
  <si>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</si>
  <si>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</si>
  <si>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</si>
  <si>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</si>
  <si>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</si>
  <si>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</si>
  <si>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</si>
  <si>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</si>
  <si>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</si>
  <si>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</si>
  <si>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</si>
  <si>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</si>
  <si>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</si>
  <si>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</si>
  <si>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</si>
  <si>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</si>
  <si>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</si>
  <si>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</si>
  <si>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</si>
  <si>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</si>
  <si>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</si>
  <si>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</si>
  <si>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</si>
  <si>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</si>
  <si>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</si>
  <si>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</si>
  <si>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</si>
  <si>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</si>
  <si>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</si>
  <si>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</si>
  <si>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</si>
  <si>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</si>
  <si>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</si>
  <si>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</si>
  <si>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</si>
  <si>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</si>
  <si>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</si>
  <si>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</si>
  <si>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</si>
  <si>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</si>
  <si>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</si>
  <si>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</si>
  <si>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</si>
  <si>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</si>
  <si>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</si>
  <si>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</si>
  <si>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</si>
  <si>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</si>
  <si>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</si>
  <si>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</si>
  <si>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</si>
  <si>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</si>
  <si>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</si>
  <si>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</si>
  <si>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</si>
  <si>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</si>
  <si>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</si>
  <si>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</si>
  <si>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</si>
  <si>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</si>
  <si>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</si>
  <si>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</si>
  <si>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</si>
  <si>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</si>
  <si>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</si>
  <si>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</si>
  <si>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</si>
  <si>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</si>
  <si>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</si>
  <si>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</si>
  <si>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</si>
  <si>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</si>
  <si>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</si>
  <si>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</si>
  <si>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</si>
  <si>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</si>
  <si>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</si>
  <si>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</si>
  <si>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</si>
  <si>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</si>
  <si>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</si>
  <si>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</si>
  <si>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</si>
  <si>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</si>
  <si>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</si>
  <si>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</si>
  <si>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</si>
  <si>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</si>
  <si>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</si>
  <si>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</si>
  <si>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</si>
  <si>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</si>
  <si>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</si>
  <si>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</si>
  <si>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</si>
  <si>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</si>
  <si>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</si>
  <si>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</si>
  <si>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</si>
  <si>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</si>
  <si>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</si>
  <si>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</si>
  <si>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</si>
  <si>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</si>
  <si>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</si>
  <si>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</si>
  <si>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</si>
  <si>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</si>
  <si>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</si>
  <si>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</si>
  <si>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</si>
  <si>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</si>
  <si>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</si>
  <si>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</si>
  <si>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</si>
  <si>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</si>
  <si>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</si>
  <si>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</si>
  <si>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</si>
  <si>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</si>
  <si>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</si>
  <si>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</si>
  <si>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</si>
  <si>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</si>
  <si>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</si>
  <si>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</si>
  <si>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</si>
  <si>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</si>
  <si>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</si>
  <si>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</si>
  <si>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</si>
  <si>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</si>
  <si>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</si>
  <si>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</si>
  <si>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</si>
  <si>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</si>
  <si>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</si>
  <si>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</si>
  <si>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</si>
  <si>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</si>
  <si>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</si>
  <si>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</si>
  <si>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</si>
  <si>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</si>
  <si>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</si>
  <si>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</si>
  <si>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</si>
  <si>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</si>
  <si>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</si>
  <si>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</si>
  <si>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</si>
  <si>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</si>
  <si>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</si>
  <si>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</si>
  <si>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</si>
  <si>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</si>
  <si>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</si>
  <si>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</si>
  <si>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</si>
  <si>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</si>
  <si>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</si>
  <si>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</si>
  <si>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</si>
  <si>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</si>
  <si>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</si>
  <si>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</si>
  <si>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</si>
  <si>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</si>
  <si>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</si>
  <si>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</si>
  <si>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</si>
  <si>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</si>
  <si>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</si>
  <si>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</si>
  <si>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</si>
  <si>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</si>
  <si>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</si>
  <si>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</si>
  <si>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</si>
  <si>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</si>
  <si>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</si>
  <si>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</si>
  <si>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</si>
  <si>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</si>
  <si>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</si>
  <si>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</si>
  <si>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</si>
  <si>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</si>
  <si>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</si>
  <si>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</si>
  <si>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</si>
  <si>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</si>
  <si>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</si>
  <si>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</si>
  <si>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</si>
  <si>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</si>
  <si>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</si>
  <si>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</si>
  <si>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</si>
  <si>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</si>
  <si>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</si>
  <si>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</si>
  <si>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</si>
  <si>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</si>
  <si>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</si>
  <si>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</si>
  <si>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</si>
  <si>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</si>
  <si>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</si>
  <si>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</si>
  <si>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</si>
  <si>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</si>
  <si>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</si>
  <si>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</si>
  <si>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</si>
  <si>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</si>
  <si>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</si>
  <si>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</si>
  <si>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</si>
  <si>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</si>
  <si>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</si>
  <si>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</si>
  <si>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</si>
  <si>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</si>
  <si>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</si>
  <si>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</si>
  <si>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</si>
  <si>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</si>
  <si>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</si>
  <si>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</si>
  <si>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</si>
  <si>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</si>
  <si>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</si>
  <si>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</si>
  <si>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</si>
  <si>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</si>
  <si>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</si>
  <si>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</si>
  <si>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</si>
  <si>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</si>
  <si>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</si>
  <si>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</si>
  <si>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</si>
  <si>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</si>
  <si>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</si>
  <si>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</si>
  <si>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</si>
  <si>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</si>
  <si>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</si>
  <si>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</si>
  <si>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</si>
  <si>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</si>
  <si>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</si>
  <si>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</si>
  <si>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</si>
  <si>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</si>
  <si>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</si>
  <si>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</si>
  <si>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</si>
  <si>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</si>
  <si>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</si>
  <si>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</si>
  <si>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</si>
  <si>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</si>
  <si>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</si>
  <si>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</si>
  <si>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</si>
  <si>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</si>
  <si>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</si>
  <si>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</si>
  <si>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</si>
  <si>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</si>
  <si>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</si>
  <si>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</si>
  <si>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</si>
  <si>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</si>
  <si>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</si>
  <si>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</si>
  <si>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</si>
  <si>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</si>
  <si>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</si>
  <si>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</si>
  <si>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</si>
  <si>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</si>
  <si>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</si>
  <si>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</si>
  <si>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</si>
  <si>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</si>
  <si>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</si>
  <si>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</si>
  <si>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</si>
  <si>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</si>
  <si>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</si>
  <si>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</si>
  <si>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</si>
  <si>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</si>
  <si>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</si>
  <si>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</si>
  <si>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</si>
  <si>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</si>
  <si>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</si>
  <si>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</si>
  <si>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</si>
  <si>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</si>
  <si>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</si>
  <si>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</si>
  <si>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</si>
  <si>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</si>
  <si>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</si>
  <si>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</si>
  <si>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</si>
  <si>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</si>
  <si>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</si>
  <si>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</si>
  <si>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</si>
  <si>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</si>
  <si>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</si>
  <si>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</si>
  <si>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</si>
  <si>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</si>
  <si>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</si>
  <si>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</si>
  <si>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</si>
  <si>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</si>
  <si>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</si>
  <si>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</si>
  <si>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</si>
  <si>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</si>
  <si>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</si>
  <si>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</si>
  <si>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</si>
  <si>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</si>
  <si>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</si>
  <si>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</si>
  <si>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</si>
  <si>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</si>
  <si>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</si>
  <si>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</si>
  <si>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</si>
  <si>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</si>
  <si>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</si>
  <si>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</si>
  <si>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</si>
  <si>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</si>
  <si>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</si>
  <si>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</si>
  <si>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</si>
  <si>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</si>
  <si>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</si>
  <si>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</si>
  <si>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</si>
  <si>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</si>
  <si>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</si>
  <si>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</si>
  <si>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</si>
  <si>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</si>
  <si>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</si>
  <si>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</si>
  <si>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</si>
  <si>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</si>
  <si>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</si>
  <si>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</si>
  <si>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</si>
  <si>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</si>
  <si>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</si>
  <si>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</si>
  <si>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</si>
  <si>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</si>
  <si>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</si>
  <si>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</si>
  <si>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</si>
  <si>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</si>
  <si>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</si>
  <si>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</si>
  <si>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</si>
  <si>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</si>
  <si>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</si>
  <si>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</si>
  <si>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</si>
  <si>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</si>
  <si>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</si>
  <si>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</si>
  <si>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</si>
  <si>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</si>
  <si>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</si>
  <si>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</si>
  <si>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</si>
  <si>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</si>
  <si>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</si>
  <si>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</si>
  <si>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</si>
  <si>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</si>
  <si>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</si>
  <si>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</si>
  <si>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</si>
  <si>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</si>
  <si>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</si>
  <si>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</si>
  <si>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</si>
  <si>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</si>
  <si>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</si>
  <si>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</si>
  <si>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</si>
  <si>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</si>
  <si>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</si>
  <si>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</si>
  <si>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</si>
  <si>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</si>
  <si>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</si>
  <si>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</si>
  <si>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</si>
  <si>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</si>
  <si>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</si>
  <si>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</si>
  <si>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</si>
  <si>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</si>
  <si>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</si>
  <si>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</si>
  <si>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</si>
  <si>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</si>
  <si>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</si>
  <si>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</si>
  <si>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</si>
  <si>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</si>
  <si>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</si>
  <si>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</si>
  <si>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</si>
  <si>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</si>
  <si>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</si>
  <si>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</si>
  <si>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</si>
  <si>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</si>
  <si>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</si>
  <si>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</si>
  <si>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</si>
  <si>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</si>
  <si>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</si>
  <si>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</si>
  <si>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</si>
  <si>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</si>
  <si>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</si>
  <si>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</si>
  <si>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</si>
  <si>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</si>
  <si>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</si>
  <si>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</si>
  <si>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</si>
  <si>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</si>
  <si>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</si>
  <si>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</si>
  <si>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</si>
  <si>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</si>
  <si>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</si>
  <si>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</si>
  <si>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</si>
  <si>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</si>
  <si>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</si>
  <si>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</si>
  <si>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</si>
  <si>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</si>
  <si>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</si>
  <si>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</si>
  <si>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</si>
  <si>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</si>
  <si>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</si>
  <si>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</si>
  <si>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</si>
  <si>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</si>
  <si>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</si>
  <si>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</si>
  <si>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</si>
  <si>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</si>
  <si>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</si>
  <si>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</si>
  <si>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</si>
  <si>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</si>
  <si>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</si>
  <si>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</si>
  <si>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</si>
  <si>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</si>
  <si>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</si>
  <si>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</si>
  <si>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</si>
  <si>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</si>
  <si>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</si>
  <si>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</si>
  <si>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</si>
  <si>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</si>
  <si>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</si>
  <si>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</si>
  <si>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</si>
  <si>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</si>
  <si>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</si>
  <si>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</si>
  <si>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</si>
  <si>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</si>
  <si>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</si>
  <si>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</si>
  <si>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</si>
  <si>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</si>
  <si>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</si>
  <si>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</si>
  <si>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</si>
  <si>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</si>
  <si>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</si>
  <si>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</si>
  <si>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</si>
  <si>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</si>
  <si>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</si>
  <si>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</si>
  <si>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</si>
  <si>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</si>
  <si>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</si>
  <si>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</si>
  <si>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</si>
  <si>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</si>
  <si>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</si>
  <si>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</si>
  <si>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</si>
  <si>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</si>
  <si>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</si>
  <si>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</si>
  <si>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</si>
  <si>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</si>
  <si>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</si>
  <si>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</si>
  <si>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</si>
  <si>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</si>
  <si>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</si>
  <si>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</si>
  <si>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</si>
  <si>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</si>
  <si>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</si>
  <si>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</si>
  <si>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</si>
  <si>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</si>
  <si>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</si>
  <si>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</si>
  <si>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</si>
  <si>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</si>
  <si>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</si>
  <si>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</si>
  <si>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</si>
  <si>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</si>
  <si>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</si>
  <si>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</si>
  <si>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</si>
  <si>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</si>
  <si>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</si>
  <si>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</si>
  <si>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</si>
  <si>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</si>
  <si>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</si>
  <si>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</si>
  <si>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</si>
  <si>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</si>
  <si>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</si>
  <si>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</si>
  <si>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</si>
  <si>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</si>
  <si>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</si>
  <si>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</si>
  <si>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</si>
  <si>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</si>
  <si>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</si>
  <si>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</si>
  <si>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</si>
  <si>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</si>
  <si>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</si>
  <si>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</si>
  <si>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</si>
  <si>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</si>
  <si>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</si>
  <si>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</si>
  <si>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</si>
  <si>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</si>
  <si>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</si>
  <si>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</si>
  <si>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</si>
  <si>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</si>
  <si>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</si>
  <si>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</si>
  <si>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</si>
  <si>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</si>
  <si>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</si>
  <si>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</si>
  <si>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</si>
  <si>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</si>
  <si>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</si>
  <si>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</si>
  <si>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</si>
  <si>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</si>
  <si>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</si>
  <si>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</si>
  <si>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</si>
  <si>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</si>
  <si>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</si>
  <si>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</si>
  <si>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</si>
  <si>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</si>
  <si>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</si>
  <si>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</si>
  <si>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</si>
  <si>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</si>
  <si>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</si>
  <si>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</si>
  <si>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</si>
  <si>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</si>
  <si>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</si>
  <si>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</si>
  <si>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</si>
  <si>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</si>
  <si>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</si>
  <si>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</si>
  <si>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</si>
  <si>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</si>
  <si>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</si>
  <si>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</si>
  <si>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</si>
  <si>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</si>
  <si>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</si>
  <si>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</si>
  <si>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</si>
  <si>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</si>
  <si>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</si>
  <si>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</si>
  <si>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</si>
  <si>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</si>
  <si>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</si>
  <si>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</si>
  <si>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</si>
  <si>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</si>
  <si>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</si>
  <si>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</si>
  <si>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</si>
  <si>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</si>
  <si>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</si>
  <si>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</si>
  <si>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</si>
  <si>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</si>
  <si>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</si>
  <si>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</si>
  <si>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</si>
  <si>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</si>
  <si>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</si>
  <si>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</si>
  <si>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</si>
  <si>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</si>
  <si>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</si>
  <si>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</si>
  <si>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</si>
  <si>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</si>
  <si>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</si>
  <si>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</si>
  <si>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</si>
  <si>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</si>
  <si>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</si>
  <si>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</si>
  <si>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</si>
  <si>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</si>
  <si>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</si>
  <si>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</si>
  <si>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</si>
  <si>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</si>
  <si>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</si>
  <si>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</si>
  <si>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</si>
  <si>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</si>
  <si>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</si>
  <si>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</si>
  <si>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</si>
  <si>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</si>
  <si>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</si>
  <si>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</si>
  <si>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</si>
  <si>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</si>
  <si>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</si>
  <si>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</si>
  <si>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</si>
  <si>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</si>
  <si>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</si>
  <si>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</si>
  <si>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</si>
  <si>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</si>
  <si>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</si>
  <si>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</si>
  <si>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</si>
  <si>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</si>
  <si>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</si>
  <si>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</si>
  <si>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</si>
  <si>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</si>
  <si>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</si>
  <si>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</si>
  <si>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</si>
  <si>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</si>
  <si>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</si>
  <si>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</si>
  <si>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</si>
  <si>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</si>
  <si>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</si>
  <si>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</si>
  <si>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</si>
  <si>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</si>
  <si>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</si>
  <si>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</si>
  <si>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</si>
  <si>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</si>
  <si>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</si>
  <si>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</si>
  <si>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</si>
  <si>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</si>
  <si>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</si>
  <si>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</si>
  <si>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</si>
  <si>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</si>
  <si>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</si>
  <si>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</si>
  <si>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</si>
  <si>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</si>
  <si>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</si>
  <si>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</si>
  <si>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</si>
  <si>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</si>
  <si>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</si>
  <si>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</si>
  <si>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</si>
  <si>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</si>
  <si>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</si>
  <si>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</si>
  <si>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</si>
  <si>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</si>
  <si>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</si>
  <si>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</si>
  <si>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</si>
  <si>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</si>
  <si>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</si>
  <si>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</si>
  <si>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</si>
  <si>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</si>
  <si>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</si>
  <si>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</si>
  <si>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</si>
  <si>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</si>
  <si>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</si>
  <si>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</si>
  <si>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</si>
  <si>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</si>
  <si>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</si>
  <si>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</si>
  <si>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</si>
  <si>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</si>
  <si>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</si>
  <si>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</si>
  <si>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</si>
  <si>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</si>
  <si>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</si>
  <si>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</si>
  <si>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</si>
  <si>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</si>
  <si>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</si>
  <si>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</si>
  <si>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</si>
  <si>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</si>
  <si>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</si>
  <si>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</si>
  <si>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</si>
  <si>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</si>
  <si>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</si>
  <si>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</si>
  <si>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</si>
  <si>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</si>
  <si>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</si>
  <si>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</si>
  <si>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</si>
  <si>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</si>
  <si>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</si>
  <si>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</si>
  <si>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</si>
  <si>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</si>
  <si>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</si>
  <si>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</si>
  <si>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</si>
  <si>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</si>
  <si>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</si>
  <si>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</si>
  <si>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</si>
  <si>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</si>
  <si>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</si>
  <si>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</si>
  <si>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</si>
  <si>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</si>
  <si>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</si>
  <si>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</si>
  <si>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</si>
  <si>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</si>
  <si>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</si>
  <si>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</si>
  <si>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</si>
  <si>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</si>
  <si>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</si>
  <si>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</si>
  <si>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</si>
  <si>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</si>
  <si>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</si>
  <si>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</si>
  <si>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</si>
  <si>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</si>
  <si>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</si>
  <si>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</si>
  <si>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</si>
  <si>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</si>
  <si>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</si>
  <si>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</si>
  <si>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</si>
  <si>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</si>
  <si>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</si>
  <si>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</si>
  <si>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</si>
  <si>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</si>
  <si>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</si>
  <si>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</si>
  <si>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</si>
  <si>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</si>
  <si>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</si>
  <si>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</si>
  <si>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</si>
  <si>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</si>
  <si>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</si>
  <si>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</si>
  <si>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</si>
  <si>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</si>
  <si>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</si>
  <si>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</si>
  <si>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</si>
  <si>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</si>
  <si>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</si>
  <si>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</si>
  <si>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</si>
  <si>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</si>
  <si>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</si>
  <si>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</si>
  <si>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</si>
  <si>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</si>
  <si>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</si>
  <si>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</si>
  <si>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</si>
  <si>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</si>
  <si>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</si>
  <si>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</si>
  <si>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</si>
  <si>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</si>
  <si>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</si>
  <si>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</si>
  <si>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</si>
  <si>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</si>
  <si>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</si>
  <si>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</si>
  <si>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</si>
  <si>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</si>
  <si>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</si>
  <si>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</si>
  <si>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</si>
  <si>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</si>
  <si>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</si>
  <si>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</si>
  <si>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</si>
  <si>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</si>
  <si>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</si>
  <si>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</si>
  <si>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</si>
  <si>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</si>
  <si>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</si>
  <si>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</si>
  <si>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</si>
  <si>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</si>
  <si>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</si>
  <si>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</si>
  <si>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</si>
  <si>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</si>
  <si>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</si>
  <si>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</si>
  <si>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</si>
  <si>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</si>
  <si>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</si>
  <si>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</si>
  <si>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</si>
  <si>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</si>
  <si>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</si>
  <si>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</si>
  <si>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</si>
  <si>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</si>
  <si>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</si>
  <si>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</si>
  <si>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</si>
  <si>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</si>
  <si>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</si>
  <si>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</si>
  <si>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</si>
  <si>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</si>
  <si>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</si>
  <si>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</si>
  <si>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</si>
  <si>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</si>
  <si>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</si>
  <si>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</si>
  <si>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</si>
  <si>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</si>
  <si>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</si>
  <si>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</si>
  <si>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</si>
  <si>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</si>
  <si>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</si>
  <si>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</si>
  <si>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</si>
  <si>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</si>
  <si>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</si>
  <si>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</si>
  <si>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</si>
  <si>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</si>
  <si>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</si>
  <si>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</si>
  <si>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</si>
  <si>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</si>
  <si>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</si>
  <si>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</si>
  <si>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</si>
  <si>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</si>
  <si>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</si>
  <si>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</si>
  <si>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</si>
  <si>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</si>
  <si>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</si>
  <si>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</si>
  <si>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</si>
  <si>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</si>
  <si>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</si>
  <si>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</si>
  <si>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</si>
  <si>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</si>
  <si>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</si>
  <si>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</si>
  <si>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</si>
  <si>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</si>
  <si>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</si>
  <si>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</si>
  <si>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</si>
  <si>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</si>
  <si>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</si>
  <si>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</si>
  <si>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</si>
  <si>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</si>
  <si>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</si>
  <si>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</si>
  <si>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</si>
  <si>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</si>
  <si>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</si>
  <si>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</si>
  <si>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</si>
  <si>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</si>
  <si>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</si>
  <si>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</si>
  <si>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</si>
  <si>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</si>
  <si>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</si>
  <si>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</si>
  <si>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</si>
  <si>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</si>
  <si>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</si>
  <si>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</si>
  <si>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</si>
  <si>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</si>
  <si>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</si>
  <si>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</si>
  <si>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</si>
  <si>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</si>
  <si>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</si>
  <si>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</si>
  <si>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</si>
  <si>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</si>
  <si>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</si>
  <si>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</si>
  <si>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</si>
  <si>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</si>
  <si>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</si>
  <si>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</si>
  <si>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</si>
  <si>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</si>
  <si>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</si>
  <si>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</si>
  <si>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</si>
  <si>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</si>
  <si>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</si>
  <si>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</si>
  <si>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</si>
  <si>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</si>
  <si>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</si>
  <si>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</si>
  <si>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</si>
  <si>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</si>
  <si>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</si>
  <si>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</si>
  <si>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</si>
  <si>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</si>
  <si>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</si>
  <si>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</si>
  <si>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</si>
  <si>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</si>
  <si>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</si>
  <si>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</si>
  <si>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</si>
  <si>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</si>
  <si>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</si>
  <si>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</si>
  <si>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</si>
  <si>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</si>
  <si>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</si>
  <si>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</si>
  <si>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</si>
  <si>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</si>
  <si>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</si>
  <si>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</si>
  <si>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</si>
  <si>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</si>
  <si>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</si>
  <si>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</si>
  <si>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</si>
  <si>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</si>
  <si>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</si>
  <si>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</si>
  <si>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</si>
  <si>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</si>
  <si>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</si>
  <si>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</si>
  <si>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</si>
  <si>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</si>
  <si>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</si>
  <si>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</si>
  <si>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</si>
  <si>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</si>
  <si>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</si>
  <si>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</si>
  <si>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</si>
  <si>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</si>
  <si>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</si>
  <si>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</si>
  <si>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</si>
  <si>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</si>
  <si>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</si>
  <si>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</si>
  <si>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</si>
  <si>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</si>
  <si>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</si>
  <si>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</si>
  <si>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</si>
  <si>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</si>
  <si>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</si>
  <si>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</si>
  <si>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</si>
  <si>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</si>
  <si>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</si>
  <si>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</si>
  <si>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</si>
  <si>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</si>
  <si>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</si>
  <si>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</si>
  <si>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</si>
  <si>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</si>
  <si>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</si>
  <si>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</si>
  <si>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</si>
  <si>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</si>
  <si>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</si>
  <si>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</si>
  <si>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</si>
  <si>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</si>
  <si>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</si>
  <si>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</si>
  <si>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</si>
  <si>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</si>
  <si>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</si>
  <si>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</si>
  <si>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</si>
  <si>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</si>
  <si>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</si>
  <si>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</si>
  <si>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</si>
  <si>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</si>
  <si>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</si>
  <si>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</si>
  <si>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</si>
  <si>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</si>
  <si>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</si>
  <si>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</si>
  <si>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</si>
  <si>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</si>
  <si>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</si>
  <si>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</si>
  <si>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</si>
  <si>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</si>
  <si>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</si>
  <si>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</si>
  <si>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</si>
  <si>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</si>
  <si>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</si>
  <si>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</si>
  <si>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</si>
  <si>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</si>
  <si>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</si>
  <si>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</si>
  <si>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</si>
  <si>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</si>
  <si>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</si>
  <si>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</si>
  <si>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</si>
  <si>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</si>
  <si>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</si>
  <si>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</si>
  <si>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</si>
  <si>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</si>
  <si>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</si>
  <si>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</si>
  <si>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</si>
  <si>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</si>
  <si>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</si>
  <si>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</si>
  <si>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</si>
  <si>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</si>
  <si>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</si>
  <si>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</si>
  <si>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</si>
  <si>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</si>
  <si>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</si>
  <si>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</si>
  <si>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</si>
  <si>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</si>
  <si>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</si>
  <si>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</si>
  <si>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</si>
  <si>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</si>
  <si>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</si>
  <si>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</si>
  <si>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</si>
  <si>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</si>
  <si>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</si>
  <si>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</si>
  <si>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</si>
  <si>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</si>
  <si>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</si>
  <si>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</si>
  <si>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</si>
  <si>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</si>
  <si>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</si>
  <si>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</si>
  <si>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</si>
  <si>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</si>
  <si>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</si>
  <si>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</si>
  <si>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</si>
  <si>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</si>
  <si>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</si>
  <si>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</si>
  <si>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</si>
  <si>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</si>
  <si>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</si>
  <si>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</si>
  <si>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</si>
  <si>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</si>
  <si>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</si>
  <si>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</si>
  <si>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</si>
  <si>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</si>
  <si>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</si>
  <si>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</si>
  <si>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</si>
  <si>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</si>
  <si>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</si>
  <si>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</si>
  <si>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</si>
  <si>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</si>
  <si>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</si>
  <si>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</si>
  <si>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</si>
  <si>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</si>
  <si>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</si>
  <si>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</si>
  <si>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</si>
  <si>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</si>
  <si>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</si>
  <si>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</si>
  <si>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</si>
  <si>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</si>
  <si>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</si>
  <si>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</si>
  <si>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</si>
  <si>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</si>
  <si>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</si>
  <si>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</si>
  <si>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</si>
  <si>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</si>
  <si>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</si>
  <si>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</si>
  <si>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</si>
  <si>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</si>
  <si>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</si>
  <si>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</si>
  <si>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</si>
  <si>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</si>
  <si>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</si>
  <si>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</si>
  <si>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</si>
  <si>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</si>
  <si>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</si>
  <si>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</si>
  <si>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</si>
  <si>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</si>
  <si>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</si>
  <si>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</si>
  <si>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</si>
  <si>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</si>
  <si>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</si>
  <si>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</si>
  <si>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</si>
  <si>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</si>
  <si>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</si>
  <si>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</si>
  <si>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</si>
  <si>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</si>
  <si>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</si>
  <si>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</si>
  <si>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</si>
  <si>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</si>
  <si>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</si>
  <si>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</si>
  <si>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</si>
  <si>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</si>
  <si>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</si>
  <si>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</si>
  <si>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</si>
  <si>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</si>
  <si>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</si>
  <si>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</si>
  <si>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</si>
  <si>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</si>
  <si>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</si>
  <si>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</si>
  <si>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</si>
  <si>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</si>
  <si>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</si>
  <si>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</si>
  <si>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</si>
  <si>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</si>
  <si>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</si>
  <si>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</si>
  <si>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</si>
  <si>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</si>
  <si>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</si>
  <si>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</si>
  <si>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</si>
  <si>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</si>
  <si>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</si>
  <si>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</si>
  <si>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</si>
  <si>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</si>
  <si>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</si>
  <si>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</si>
  <si>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</si>
  <si>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</si>
  <si>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</si>
  <si>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</si>
  <si>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</si>
  <si>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</si>
  <si>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</si>
  <si>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</si>
  <si>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</si>
  <si>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</si>
  <si>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</si>
  <si>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</si>
  <si>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</si>
  <si>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</si>
  <si>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</si>
  <si>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</si>
  <si>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</si>
  <si>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</si>
  <si>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</si>
  <si>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</si>
  <si>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</si>
  <si>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</si>
  <si>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</si>
  <si>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</si>
  <si>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</si>
  <si>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</si>
  <si>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</si>
  <si>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</si>
  <si>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</si>
  <si>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</si>
  <si>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</si>
  <si>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</si>
  <si>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</si>
  <si>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</si>
  <si>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</si>
  <si>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</si>
  <si>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</si>
  <si>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</si>
  <si>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</si>
  <si>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</si>
  <si>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</si>
  <si>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</si>
  <si>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</si>
  <si>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</si>
  <si>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</si>
  <si>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</si>
  <si>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</si>
  <si>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</si>
  <si>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</si>
  <si>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</si>
  <si>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</si>
  <si>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</si>
  <si>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</si>
  <si>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</si>
  <si>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</si>
  <si>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</si>
  <si>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</si>
  <si>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</si>
  <si>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</si>
  <si>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</si>
  <si>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</si>
  <si>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</si>
  <si>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</si>
  <si>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</si>
  <si>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</si>
  <si>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</si>
  <si>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</si>
  <si>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</si>
  <si>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</si>
  <si>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</si>
  <si>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</si>
  <si>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</si>
  <si>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</si>
  <si>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</si>
  <si>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</si>
  <si>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</si>
  <si>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</si>
  <si>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</si>
  <si>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</si>
  <si>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</si>
  <si>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</si>
  <si>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</si>
  <si>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</si>
  <si>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</si>
  <si>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</si>
  <si>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</si>
  <si>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</si>
  <si>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</si>
  <si>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</si>
  <si>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</si>
  <si>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</si>
  <si>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</si>
  <si>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</si>
  <si>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</si>
  <si>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</si>
  <si>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</si>
  <si>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</si>
  <si>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</si>
  <si>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</si>
  <si>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</si>
  <si>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</si>
  <si>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</si>
  <si>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</si>
  <si>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</si>
  <si>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</si>
  <si>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</si>
  <si>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</si>
  <si>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</si>
  <si>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</si>
  <si>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</si>
  <si>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</si>
  <si>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</si>
  <si>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</si>
  <si>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</si>
  <si>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</si>
  <si>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</si>
  <si>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</si>
  <si>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</si>
  <si>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</si>
  <si>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</si>
  <si>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</si>
  <si>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</si>
  <si>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</si>
  <si>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</si>
  <si>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</si>
  <si>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</si>
  <si>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</si>
  <si>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</si>
  <si>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</si>
  <si>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</si>
  <si>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</si>
  <si>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</si>
  <si>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</si>
  <si>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</si>
  <si>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</si>
  <si>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</si>
  <si>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</si>
  <si>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</si>
  <si>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</si>
  <si>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</si>
  <si>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</si>
  <si>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</si>
  <si>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</si>
  <si>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</si>
  <si>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</si>
  <si>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</si>
  <si>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</si>
  <si>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</si>
  <si>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</si>
  <si>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</si>
  <si>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</si>
  <si>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</si>
  <si>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</si>
  <si>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</si>
  <si>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</si>
  <si>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</si>
  <si>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</si>
  <si>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</si>
  <si>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</si>
  <si>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</si>
  <si>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</si>
  <si>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</si>
  <si>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</si>
  <si>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</si>
  <si>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</si>
  <si>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</si>
  <si>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</si>
  <si>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</si>
  <si>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</si>
  <si>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</si>
  <si>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</si>
  <si>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</si>
  <si>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</si>
  <si>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</si>
  <si>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</si>
  <si>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</si>
  <si>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</si>
  <si>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</si>
  <si>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</si>
  <si>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</si>
  <si>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</si>
  <si>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</si>
  <si>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</si>
  <si>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</si>
  <si>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</si>
  <si>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</si>
  <si>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</si>
  <si>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</si>
  <si>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</si>
  <si>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</si>
  <si>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</si>
  <si>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</si>
  <si>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</si>
  <si>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</si>
  <si>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</si>
  <si>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</si>
  <si>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</si>
  <si>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</si>
  <si>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</si>
  <si>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</si>
  <si>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</si>
  <si>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</si>
  <si>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</si>
  <si>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</si>
  <si>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</si>
  <si>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</si>
  <si>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</si>
  <si>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</si>
  <si>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</si>
  <si>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</si>
  <si>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</si>
  <si>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</si>
  <si>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</si>
  <si>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</si>
  <si>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</si>
  <si>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</si>
  <si>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</si>
  <si>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</si>
  <si>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</si>
  <si>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</si>
  <si>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</si>
  <si>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</si>
  <si>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</si>
  <si>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</si>
  <si>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</si>
  <si>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</si>
  <si>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</si>
  <si>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</si>
  <si>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</si>
  <si>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</si>
  <si>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</si>
  <si>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</si>
  <si>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</si>
  <si>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</si>
  <si>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</si>
  <si>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</si>
  <si>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</si>
  <si>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</si>
  <si>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</si>
  <si>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</si>
  <si>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</si>
  <si>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</si>
  <si>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</si>
  <si>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</si>
  <si>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</si>
  <si>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</si>
  <si>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</si>
  <si>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</si>
  <si>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</si>
  <si>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</si>
  <si>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</si>
  <si>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</si>
  <si>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</si>
  <si>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</si>
  <si>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</si>
  <si>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</si>
  <si>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</si>
  <si>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</si>
  <si>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</si>
  <si>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</si>
  <si>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</si>
  <si>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</si>
  <si>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</si>
  <si>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</si>
  <si>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</si>
  <si>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</si>
  <si>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</si>
  <si>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</si>
  <si>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</si>
  <si>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</si>
  <si>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</si>
  <si>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</si>
  <si>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</si>
  <si>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</si>
  <si>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</si>
  <si>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</si>
  <si>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</si>
  <si>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</si>
  <si>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</si>
  <si>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</si>
  <si>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</si>
  <si>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</si>
  <si>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</si>
  <si>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</si>
  <si>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</si>
  <si>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</si>
  <si>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</si>
  <si>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</si>
  <si>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</si>
  <si>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</si>
  <si>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</si>
  <si>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</si>
  <si>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</si>
  <si>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</si>
  <si>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</si>
  <si>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</si>
  <si>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</si>
  <si>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</si>
  <si>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</si>
  <si>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</si>
  <si>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</si>
  <si>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</si>
  <si>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</si>
  <si>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</si>
  <si>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</si>
  <si>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</si>
  <si>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</si>
  <si>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</si>
  <si>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</si>
  <si>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</si>
  <si>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</si>
  <si>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</si>
  <si>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</si>
  <si>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</si>
  <si>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</si>
  <si>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</si>
  <si>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</si>
  <si>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</si>
  <si>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</si>
  <si>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</si>
  <si>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</si>
  <si>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</si>
  <si>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</si>
  <si>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</si>
  <si>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</si>
  <si>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</si>
  <si>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</si>
  <si>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</si>
  <si>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</si>
  <si>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</si>
  <si>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</si>
  <si>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</si>
  <si>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</si>
  <si>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</si>
  <si>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</si>
  <si>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</si>
  <si>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</si>
  <si>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</si>
  <si>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</si>
  <si>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</si>
  <si>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</si>
  <si>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</si>
  <si>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</si>
  <si>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</si>
  <si>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</si>
  <si>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</si>
  <si>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</si>
  <si>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</si>
  <si>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</si>
  <si>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</si>
  <si>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</si>
  <si>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</si>
  <si>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</si>
  <si>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</si>
  <si>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</si>
  <si>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</si>
  <si>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</si>
  <si>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</si>
  <si>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</si>
  <si>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</si>
  <si>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</si>
  <si>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</si>
  <si>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</si>
  <si>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</si>
  <si>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</si>
  <si>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</si>
  <si>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</si>
  <si>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</si>
  <si>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</si>
  <si>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</si>
  <si>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</si>
  <si>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</si>
  <si>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</si>
  <si>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</si>
  <si>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</si>
  <si>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</si>
  <si>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</si>
  <si>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</si>
  <si>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</si>
  <si>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</si>
  <si>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</si>
  <si>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</si>
  <si>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</si>
  <si>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</si>
  <si>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</si>
  <si>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</si>
  <si>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</si>
  <si>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</si>
  <si>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</si>
  <si>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</si>
  <si>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</si>
  <si>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</si>
  <si>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</si>
  <si>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</si>
  <si>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</si>
  <si>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</si>
  <si>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</si>
  <si>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</si>
  <si>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</si>
  <si>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</si>
  <si>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</si>
  <si>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</si>
  <si>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</si>
  <si>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</si>
  <si>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</si>
  <si>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</si>
  <si>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</si>
  <si>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</si>
  <si>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</si>
  <si>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</si>
  <si>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</si>
  <si>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</si>
  <si>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</si>
  <si>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</si>
  <si>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</si>
  <si>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</si>
  <si>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</si>
  <si>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</si>
  <si>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</si>
  <si>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</si>
  <si>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</si>
  <si>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</si>
  <si>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</si>
  <si>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</si>
  <si>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</si>
  <si>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</si>
  <si>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</si>
  <si>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</si>
  <si>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</si>
  <si>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</si>
  <si>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</si>
  <si>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</si>
  <si>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</si>
  <si>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</si>
  <si>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</si>
  <si>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</si>
  <si>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</si>
  <si>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</si>
  <si>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</si>
  <si>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</si>
  <si>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</si>
  <si>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</si>
  <si>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</si>
  <si>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</si>
  <si>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</si>
  <si>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</si>
  <si>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</si>
  <si>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</si>
  <si>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</si>
  <si>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</si>
  <si>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</si>
  <si>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</si>
  <si>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</si>
  <si>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</si>
  <si>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</si>
  <si>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</si>
  <si>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</si>
  <si>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</si>
  <si>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</si>
  <si>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</si>
  <si>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</si>
  <si>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</si>
  <si>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</si>
  <si>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</si>
  <si>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</si>
  <si>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</si>
  <si>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</si>
  <si>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</si>
  <si>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</si>
  <si>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</si>
  <si>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</si>
  <si>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</si>
  <si>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</si>
  <si>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</si>
  <si>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</si>
  <si>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</si>
  <si>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</si>
  <si>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</si>
  <si>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</si>
  <si>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</si>
  <si>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</si>
  <si>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</si>
  <si>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</si>
  <si>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</si>
  <si>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</si>
  <si>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</si>
  <si>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</si>
  <si>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</si>
  <si>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</si>
  <si>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</si>
  <si>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</si>
  <si>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</si>
  <si>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</si>
  <si>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</si>
  <si>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</si>
  <si>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</si>
  <si>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</si>
  <si>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</si>
  <si>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</si>
  <si>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</si>
  <si>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</si>
  <si>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</si>
  <si>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</si>
  <si>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</si>
  <si>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</si>
  <si>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</si>
  <si>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</si>
  <si>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</si>
  <si>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</si>
  <si>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</si>
  <si>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</si>
  <si>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</si>
  <si>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</si>
  <si>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</si>
  <si>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</si>
  <si>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</si>
  <si>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</si>
  <si>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</si>
  <si>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</si>
  <si>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</si>
  <si>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</si>
  <si>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</si>
  <si>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</si>
  <si>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</si>
  <si>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</si>
  <si>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</si>
  <si>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</si>
  <si>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</si>
  <si>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</si>
  <si>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</si>
  <si>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</si>
  <si>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</si>
  <si>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</si>
  <si>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</si>
  <si>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</si>
  <si>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</si>
  <si>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</si>
  <si>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</si>
  <si>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</si>
  <si>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</si>
  <si>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</si>
  <si>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</si>
  <si>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</si>
  <si>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</si>
  <si>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</si>
  <si>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</si>
  <si>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</si>
  <si>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</si>
  <si>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</si>
  <si>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</si>
  <si>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</si>
  <si>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</si>
  <si>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</si>
  <si>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</si>
  <si>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</si>
  <si>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</si>
  <si>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</si>
  <si>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</si>
  <si>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</si>
  <si>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</si>
  <si>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</si>
  <si>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</si>
  <si>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</si>
  <si>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</si>
  <si>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</si>
  <si>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</si>
  <si>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</si>
  <si>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</si>
  <si>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</si>
  <si>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</si>
  <si>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</si>
  <si>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</si>
  <si>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</si>
  <si>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</si>
  <si>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</si>
  <si>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</si>
  <si>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</si>
  <si>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</si>
  <si>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</si>
  <si>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</si>
  <si>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</si>
  <si>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</si>
  <si>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</si>
  <si>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</si>
  <si>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</si>
  <si>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</si>
  <si>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</si>
  <si>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</si>
  <si>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</si>
  <si>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</si>
  <si>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</si>
  <si>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</si>
  <si>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</si>
  <si>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</si>
  <si>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</si>
  <si>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</si>
  <si>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</si>
  <si>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</si>
  <si>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</si>
  <si>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</si>
  <si>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</si>
  <si>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</si>
  <si>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</si>
  <si>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</si>
  <si>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</si>
  <si>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</si>
  <si>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</si>
  <si>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</si>
  <si>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</si>
  <si>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</si>
  <si>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</si>
  <si>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</si>
  <si>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</si>
  <si>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</si>
  <si>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</si>
  <si>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</si>
  <si>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</si>
  <si>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</si>
  <si>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</si>
  <si>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</si>
  <si>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</si>
  <si>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</si>
  <si>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</si>
  <si>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</si>
  <si>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</si>
  <si>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</si>
  <si>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</si>
  <si>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</si>
  <si>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</si>
  <si>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</si>
  <si>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</si>
  <si>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</si>
  <si>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</si>
  <si>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</si>
  <si>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</si>
  <si>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</si>
  <si>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</si>
  <si>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</si>
  <si>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</si>
  <si>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</si>
  <si>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</si>
  <si>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</si>
  <si>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</si>
  <si>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</si>
  <si>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</si>
  <si>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</si>
  <si>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</si>
  <si>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</si>
  <si>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</si>
  <si>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</si>
  <si>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</si>
  <si>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</si>
  <si>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</si>
  <si>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</si>
  <si>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</si>
  <si>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</si>
  <si>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</si>
  <si>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</si>
  <si>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</si>
  <si>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</si>
  <si>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</si>
  <si>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</si>
  <si>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</si>
  <si>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</si>
  <si>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</si>
  <si>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</si>
  <si>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</si>
  <si>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</si>
  <si>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</si>
  <si>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</si>
  <si>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</si>
  <si>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</si>
  <si>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</si>
  <si>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</si>
  <si>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</si>
  <si>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</si>
  <si>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</si>
  <si>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</si>
  <si>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</si>
  <si>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</si>
  <si>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</si>
  <si>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</si>
  <si>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</si>
  <si>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</si>
  <si>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</si>
  <si>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</si>
  <si>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</si>
  <si>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</si>
  <si>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</si>
  <si>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</si>
  <si>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</si>
  <si>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</si>
  <si>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</si>
  <si>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</si>
  <si>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</si>
  <si>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</si>
  <si>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</si>
  <si>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</si>
  <si>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</si>
  <si>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</si>
  <si>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</si>
  <si>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</si>
  <si>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</si>
  <si>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</si>
  <si>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</si>
  <si>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</si>
  <si>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</si>
  <si>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</si>
  <si>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</si>
  <si>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</si>
  <si>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</si>
  <si>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</si>
  <si>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</si>
  <si>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</si>
  <si>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</si>
  <si>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</si>
  <si>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</si>
  <si>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</si>
  <si>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</si>
  <si>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</si>
  <si>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</si>
  <si>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</si>
  <si>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</si>
  <si>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</si>
  <si>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</si>
  <si>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</si>
  <si>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</si>
  <si>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</si>
  <si>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</si>
  <si>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</si>
  <si>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</si>
  <si>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</si>
  <si>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</si>
  <si>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</si>
  <si>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</si>
  <si>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</si>
  <si>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</si>
  <si>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</si>
  <si>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</si>
  <si>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</si>
  <si>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</si>
  <si>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</si>
  <si>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</si>
  <si>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</si>
  <si>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</si>
  <si>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</si>
  <si>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</si>
  <si>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</si>
  <si>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</si>
  <si>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</si>
  <si>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</si>
  <si>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</si>
  <si>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</si>
  <si>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</si>
  <si>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</si>
  <si>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</si>
  <si>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</si>
  <si>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</si>
  <si>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</si>
  <si>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</si>
  <si>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</si>
  <si>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</si>
  <si>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</si>
  <si>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</si>
  <si>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</si>
  <si>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</si>
  <si>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</si>
  <si>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</si>
  <si>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</si>
  <si>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</si>
  <si>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</si>
  <si>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</si>
  <si>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</si>
  <si>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</si>
  <si>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</si>
  <si>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</si>
  <si>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</si>
  <si>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</si>
  <si>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</si>
  <si>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</si>
  <si>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</si>
  <si>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</si>
  <si>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</si>
  <si>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</si>
  <si>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</si>
  <si>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</si>
  <si>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</si>
  <si>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</si>
  <si>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</si>
  <si>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</si>
  <si>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</si>
  <si>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</si>
  <si>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</si>
  <si>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</si>
  <si>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</si>
  <si>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</si>
  <si>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</si>
  <si>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</si>
  <si>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</si>
  <si>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</si>
  <si>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</si>
  <si>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</si>
  <si>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</si>
  <si>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</si>
  <si>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</si>
  <si>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</si>
  <si>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</si>
  <si>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</si>
  <si>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</si>
  <si>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</si>
  <si>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</si>
  <si>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</si>
  <si>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</si>
  <si>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</si>
  <si>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</si>
  <si>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</si>
  <si>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</si>
  <si>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</si>
  <si>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</si>
  <si>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</si>
  <si>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</si>
  <si>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</si>
  <si>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</si>
  <si>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</si>
  <si>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</si>
  <si>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</si>
  <si>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</si>
  <si>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</si>
  <si>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</si>
  <si>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</si>
  <si>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</si>
  <si>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</si>
  <si>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</si>
  <si>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</si>
  <si>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</si>
  <si>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</si>
  <si>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</si>
  <si>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</si>
  <si>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</si>
  <si>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</si>
  <si>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</si>
  <si>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</si>
  <si>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</si>
  <si>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</si>
  <si>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</si>
  <si>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</si>
  <si>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</si>
  <si>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</si>
  <si>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</si>
  <si>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</si>
  <si>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</si>
  <si>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</si>
  <si>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</si>
  <si>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</si>
  <si>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</si>
  <si>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</si>
  <si>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</si>
  <si>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</si>
  <si>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</si>
  <si>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</si>
  <si>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</si>
  <si>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</si>
  <si>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</si>
  <si>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</si>
  <si>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</si>
  <si>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</si>
  <si>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</si>
  <si>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</si>
  <si>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</si>
  <si>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</si>
  <si>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</si>
  <si>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</si>
  <si>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</si>
  <si>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</si>
  <si>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</si>
  <si>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</si>
  <si>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</si>
  <si>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</si>
  <si>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</si>
  <si>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</si>
  <si>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</si>
  <si>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</si>
  <si>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</si>
  <si>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</si>
  <si>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</si>
  <si>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</si>
  <si>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</si>
  <si>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</si>
  <si>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</si>
  <si>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</si>
  <si>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</si>
  <si>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</si>
  <si>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</si>
  <si>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</si>
  <si>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</si>
  <si>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</si>
  <si>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</si>
  <si>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</si>
  <si>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</si>
  <si>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</si>
  <si>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</si>
  <si>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</si>
  <si>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</si>
  <si>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</si>
  <si>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</si>
  <si>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</si>
  <si>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</si>
  <si>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</si>
  <si>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</si>
  <si>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</si>
  <si>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</si>
  <si>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</si>
  <si>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</si>
  <si>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</si>
  <si>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</si>
  <si>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</si>
  <si>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</si>
  <si>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</si>
  <si>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</si>
  <si>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</si>
  <si>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</si>
  <si>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</si>
  <si>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</si>
  <si>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</si>
  <si>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</si>
  <si>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</si>
  <si>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</si>
  <si>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</si>
  <si>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</si>
  <si>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</si>
  <si>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</si>
  <si>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</si>
  <si>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</si>
  <si>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</si>
  <si>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</si>
  <si>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</si>
  <si>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</si>
  <si>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</si>
  <si>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</si>
  <si>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</si>
  <si>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</si>
  <si>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</si>
  <si>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</si>
  <si>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</si>
  <si>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</si>
  <si>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</si>
  <si>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</si>
  <si>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</si>
  <si>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</si>
  <si>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</si>
  <si>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</si>
  <si>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</si>
  <si>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</si>
  <si>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</si>
  <si>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</si>
  <si>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</si>
  <si>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</si>
  <si>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</si>
  <si>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</si>
  <si>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</si>
  <si>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</si>
  <si>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</si>
  <si>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</si>
  <si>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</si>
  <si>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</si>
  <si>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</si>
  <si>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</si>
  <si>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</si>
  <si>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</si>
  <si>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</si>
  <si>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</si>
  <si>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</si>
  <si>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</si>
  <si>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</si>
  <si>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</si>
  <si>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</si>
  <si>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</si>
  <si>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</si>
  <si>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</si>
  <si>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</si>
  <si>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</si>
  <si>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</si>
  <si>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</si>
  <si>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</si>
  <si>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</si>
  <si>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</si>
  <si>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</si>
  <si>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</si>
  <si>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</si>
  <si>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</si>
  <si>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</si>
  <si>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</si>
  <si>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</si>
  <si>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</si>
  <si>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</si>
  <si>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</si>
  <si>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</si>
  <si>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</si>
  <si>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</si>
  <si>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</si>
  <si>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</si>
  <si>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</si>
  <si>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</si>
  <si>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</si>
  <si>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</si>
  <si>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</si>
  <si>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</si>
  <si>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</si>
  <si>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</si>
  <si>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</si>
  <si>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</si>
  <si>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</si>
  <si>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</si>
  <si>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</si>
  <si>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</si>
  <si>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</si>
  <si>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</si>
  <si>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</si>
  <si>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</si>
  <si>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</si>
  <si>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</si>
  <si>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</si>
  <si>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</si>
  <si>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</si>
  <si>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</si>
  <si>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</si>
  <si>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</si>
  <si>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</si>
  <si>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</si>
  <si>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</si>
  <si>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</si>
  <si>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</si>
  <si>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</si>
  <si>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</si>
  <si>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</si>
  <si>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</si>
  <si>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</si>
  <si>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</si>
  <si>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</si>
  <si>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</si>
  <si>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</si>
  <si>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</si>
  <si>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</si>
  <si>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</si>
  <si>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</si>
  <si>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</si>
  <si>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</si>
  <si>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</si>
  <si>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</si>
  <si>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</si>
  <si>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</si>
  <si>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</si>
  <si>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</si>
  <si>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</si>
  <si>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</si>
  <si>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</si>
  <si>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</si>
  <si>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</si>
  <si>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</si>
  <si>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</si>
  <si>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</si>
  <si>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</si>
  <si>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</si>
  <si>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</si>
  <si>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</si>
  <si>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</si>
  <si>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</si>
  <si>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</si>
  <si>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</si>
  <si>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</si>
  <si>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</si>
  <si>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</si>
  <si>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</si>
  <si>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</si>
  <si>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</si>
  <si>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</si>
  <si>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</si>
  <si>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</si>
  <si>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</si>
  <si>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</si>
  <si>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</si>
  <si>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</si>
  <si>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</si>
  <si>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</si>
  <si>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</si>
  <si>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</si>
  <si>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</si>
  <si>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</si>
  <si>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</si>
  <si>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</si>
  <si>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</si>
  <si>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</si>
  <si>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</si>
  <si>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</si>
  <si>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</si>
  <si>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</si>
  <si>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</si>
  <si>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</si>
  <si>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</si>
  <si>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</si>
  <si>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</si>
  <si>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</si>
  <si>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</si>
  <si>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</si>
  <si>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</si>
  <si>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</si>
  <si>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</si>
  <si>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</si>
  <si>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</si>
  <si>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</si>
  <si>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</si>
  <si>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</si>
  <si>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</si>
  <si>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</si>
  <si>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</si>
  <si>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</si>
  <si>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</si>
  <si>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</si>
  <si>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</si>
  <si>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</si>
  <si>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</si>
  <si>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</si>
  <si>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</si>
  <si>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</si>
  <si>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</si>
  <si>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</si>
  <si>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</si>
  <si>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</si>
  <si>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</si>
  <si>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</si>
  <si>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</si>
  <si>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</si>
  <si>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</si>
  <si>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</si>
  <si>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</si>
  <si>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</si>
  <si>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</si>
  <si>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</si>
  <si>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</si>
  <si>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</si>
  <si>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</si>
  <si>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</si>
  <si>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</si>
  <si>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</si>
  <si>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</si>
  <si>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</si>
  <si>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</si>
  <si>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</si>
  <si>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</si>
  <si>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</si>
  <si>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</si>
  <si>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</si>
  <si>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</si>
  <si>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</si>
  <si>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</si>
  <si>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</si>
  <si>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</si>
  <si>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</si>
  <si>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</si>
  <si>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</si>
  <si>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</si>
  <si>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</si>
  <si>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</si>
  <si>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</si>
  <si>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</si>
  <si>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</si>
  <si>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</si>
  <si>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</si>
  <si>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</si>
  <si>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</si>
  <si>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</si>
  <si>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</si>
  <si>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</si>
  <si>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</si>
  <si>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</si>
  <si>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</si>
  <si>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</si>
  <si>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</si>
  <si>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</si>
  <si>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</si>
  <si>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</si>
  <si>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</si>
  <si>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</si>
  <si>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</si>
  <si>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</si>
  <si>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</si>
  <si>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</si>
  <si>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</si>
  <si>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</si>
  <si>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</si>
  <si>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</si>
  <si>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</si>
  <si>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</si>
  <si>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</si>
  <si>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</si>
  <si>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</si>
  <si>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</si>
  <si>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</si>
  <si>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</si>
  <si>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</si>
  <si>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</si>
  <si>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</si>
  <si>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</si>
  <si>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</si>
  <si>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</si>
  <si>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</si>
  <si>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</si>
  <si>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</si>
  <si>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</si>
  <si>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</si>
  <si>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</si>
  <si>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</si>
  <si>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</si>
  <si>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</si>
  <si>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</si>
  <si>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</si>
  <si>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</si>
  <si>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</si>
  <si>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</si>
  <si>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</si>
  <si>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</si>
  <si>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</si>
  <si>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</si>
  <si>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</si>
  <si>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</si>
  <si>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</si>
  <si>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</si>
  <si>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</si>
  <si>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</si>
  <si>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</si>
  <si>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</si>
  <si>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</si>
  <si>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</si>
  <si>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</si>
  <si>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</si>
  <si>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</si>
  <si>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</si>
  <si>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</si>
  <si>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</si>
  <si>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</si>
  <si>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</si>
  <si>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</si>
  <si>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</si>
  <si>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</si>
  <si>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</si>
  <si>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</si>
  <si>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</si>
  <si>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</si>
  <si>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</si>
  <si>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</si>
  <si>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</si>
  <si>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</si>
  <si>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</si>
  <si>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</si>
  <si>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</si>
  <si>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</si>
  <si>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</si>
  <si>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</si>
  <si>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</si>
  <si>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</si>
  <si>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</si>
  <si>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</si>
  <si>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</si>
  <si>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</si>
  <si>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</si>
  <si>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</si>
  <si>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</si>
  <si>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</si>
  <si>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</si>
  <si>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</si>
  <si>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</si>
  <si>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</si>
  <si>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</si>
  <si>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</si>
  <si>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</si>
  <si>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</si>
  <si>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</si>
  <si>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</si>
  <si>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</si>
  <si>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</si>
  <si>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</si>
  <si>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</si>
  <si>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</si>
  <si>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</si>
  <si>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</si>
  <si>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</si>
  <si>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</si>
  <si>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</si>
  <si>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</si>
  <si>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</si>
  <si>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</si>
  <si>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</si>
  <si>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</si>
  <si>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</si>
  <si>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</si>
  <si>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</si>
  <si>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</si>
  <si>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</si>
  <si>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</si>
  <si>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</si>
  <si>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</si>
  <si>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</si>
  <si>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</si>
  <si>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</si>
  <si>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</si>
  <si>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</si>
  <si>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</si>
  <si>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</si>
  <si>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</si>
  <si>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</si>
  <si>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</si>
  <si>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</si>
  <si>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</si>
  <si>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</si>
  <si>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</si>
  <si>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</si>
  <si>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</si>
  <si>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</si>
  <si>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</si>
  <si>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</si>
  <si>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</si>
  <si>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</si>
  <si>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</si>
  <si>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</si>
  <si>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</si>
  <si>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</si>
  <si>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</si>
  <si>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</si>
  <si>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</si>
  <si>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</si>
  <si>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</si>
  <si>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</si>
  <si>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</si>
  <si>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</si>
  <si>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</si>
  <si>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</si>
  <si>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</si>
  <si>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</si>
  <si>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</si>
  <si>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</si>
  <si>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</si>
  <si>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</si>
  <si>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</si>
  <si>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</si>
  <si>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</si>
  <si>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</si>
  <si>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</si>
  <si>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</si>
  <si>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</si>
  <si>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</si>
  <si>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</si>
  <si>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</si>
  <si>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</si>
  <si>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</si>
  <si>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</si>
  <si>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</si>
  <si>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</si>
  <si>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</si>
  <si>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</si>
  <si>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</si>
  <si>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</si>
  <si>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</si>
  <si>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</si>
  <si>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</si>
  <si>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</si>
  <si>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</si>
  <si>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</si>
  <si>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</si>
  <si>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</si>
  <si>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</si>
  <si>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</si>
  <si>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</si>
  <si>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</si>
  <si>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</si>
  <si>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</si>
  <si>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</si>
  <si>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</si>
  <si>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</si>
  <si>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</si>
  <si>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</si>
  <si>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</si>
  <si>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</si>
  <si>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</si>
  <si>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</si>
  <si>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</si>
  <si>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</si>
  <si>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</si>
  <si>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</si>
  <si>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</si>
  <si>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</si>
  <si>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</si>
  <si>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</si>
  <si>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</si>
  <si>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</si>
  <si>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</si>
  <si>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</si>
  <si>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</si>
  <si>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</si>
  <si>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</si>
  <si>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</si>
  <si>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</si>
  <si>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</si>
  <si>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</si>
  <si>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</si>
  <si>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</si>
  <si>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</si>
  <si>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</si>
  <si>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</si>
  <si>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</si>
  <si>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</si>
  <si>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</si>
  <si>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</si>
  <si>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</si>
  <si>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</si>
  <si>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</si>
  <si>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</si>
  <si>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</si>
  <si>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</si>
  <si>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</si>
  <si>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</si>
  <si>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</si>
  <si>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</si>
  <si>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</si>
  <si>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</si>
  <si>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</si>
  <si>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</si>
  <si>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</si>
  <si>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</si>
  <si>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</si>
  <si>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</si>
  <si>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</si>
  <si>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</si>
  <si>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</si>
  <si>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</si>
  <si>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</si>
  <si>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</si>
  <si>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</si>
  <si>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</si>
  <si>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</si>
  <si>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</si>
  <si>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</si>
  <si>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</si>
  <si>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</si>
  <si>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</si>
  <si>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</si>
  <si>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</si>
  <si>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</si>
  <si>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</si>
  <si>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</si>
  <si>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</si>
  <si>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</si>
  <si>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</si>
  <si>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</si>
  <si>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</si>
  <si>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</si>
  <si>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</si>
  <si>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</si>
  <si>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</si>
  <si>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</si>
  <si>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</si>
  <si>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</si>
  <si>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</si>
  <si>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</si>
  <si>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</si>
  <si>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</si>
  <si>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</si>
  <si>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</si>
  <si>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</si>
  <si>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</si>
  <si>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</si>
  <si>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</si>
  <si>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</si>
  <si>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</si>
  <si>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</si>
  <si>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</si>
  <si>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</si>
  <si>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</si>
  <si>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</si>
  <si>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</si>
  <si>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</si>
  <si>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</si>
  <si>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</si>
  <si>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</si>
  <si>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</si>
  <si>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</si>
  <si>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</si>
  <si>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</si>
  <si>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</si>
  <si>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</si>
  <si>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</si>
  <si>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</si>
  <si>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</si>
  <si>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</si>
  <si>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</si>
  <si>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</si>
  <si>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</si>
  <si>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</si>
  <si>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</si>
  <si>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</si>
  <si>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</si>
  <si>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</si>
  <si>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</si>
  <si>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</si>
  <si>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</si>
  <si>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</si>
  <si>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</si>
  <si>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</si>
  <si>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</si>
  <si>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</si>
  <si>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</si>
  <si>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</si>
  <si>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</si>
  <si>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</si>
  <si>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</si>
  <si>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</si>
  <si>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</si>
  <si>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</si>
  <si>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</si>
  <si>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</si>
  <si>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</si>
  <si>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</si>
  <si>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</si>
  <si>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</si>
  <si>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</si>
  <si>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</si>
  <si>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</si>
  <si>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</si>
  <si>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</si>
  <si>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</si>
  <si>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</si>
  <si>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</si>
  <si>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</si>
  <si>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</si>
  <si>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</si>
  <si>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</si>
  <si>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</si>
  <si>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</si>
  <si>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</si>
  <si>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</si>
  <si>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</si>
  <si>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</si>
  <si>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</si>
  <si>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</si>
  <si>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</si>
  <si>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</si>
  <si>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</si>
  <si>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</si>
  <si>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</si>
  <si>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</si>
  <si>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</si>
  <si>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</si>
  <si>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</si>
  <si>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</si>
  <si>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</si>
  <si>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</si>
  <si>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</si>
  <si>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</si>
  <si>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</si>
  <si>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</si>
  <si>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</si>
  <si>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</si>
  <si>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</si>
  <si>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</si>
  <si>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</si>
  <si>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</si>
  <si>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</si>
  <si>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</si>
  <si>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</si>
  <si>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</si>
  <si>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</si>
  <si>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</si>
  <si>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</si>
  <si>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</si>
  <si>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</si>
  <si>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</si>
  <si>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</si>
  <si>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</si>
  <si>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</si>
  <si>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</si>
  <si>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</si>
  <si>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</si>
  <si>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</si>
  <si>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</si>
  <si>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</si>
  <si>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</si>
  <si>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</si>
  <si>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</si>
  <si>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</si>
  <si>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</si>
  <si>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</si>
  <si>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</si>
  <si>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</si>
  <si>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</si>
  <si>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</si>
  <si>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</si>
  <si>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</si>
  <si>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</si>
  <si>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</si>
  <si>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</si>
  <si>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</si>
  <si>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</si>
  <si>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</si>
  <si>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</si>
  <si>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</si>
  <si>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</si>
  <si>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</si>
  <si>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</si>
  <si>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</si>
  <si>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</si>
  <si>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</si>
  <si>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</si>
  <si>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</si>
  <si>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</si>
  <si>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</si>
  <si>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</si>
  <si>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</si>
  <si>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</si>
  <si>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</si>
  <si>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</si>
  <si>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</si>
  <si>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</si>
  <si>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</si>
  <si>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</si>
  <si>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</si>
  <si>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</si>
  <si>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</si>
  <si>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</si>
  <si>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</si>
  <si>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</si>
  <si>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</si>
  <si>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</si>
  <si>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</si>
  <si>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</si>
  <si>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</si>
  <si>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</si>
  <si>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</si>
  <si>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</si>
  <si>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</si>
  <si>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</si>
  <si>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</si>
  <si>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</si>
  <si>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</si>
  <si>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</si>
  <si>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</si>
  <si>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</si>
  <si>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</si>
  <si>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</si>
  <si>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</si>
  <si>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</si>
  <si>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</si>
  <si>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</si>
  <si>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</si>
  <si>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</si>
  <si>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</si>
  <si>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</si>
  <si>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</si>
  <si>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</si>
  <si>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</si>
  <si>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</si>
  <si>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</si>
  <si>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</si>
  <si>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</si>
  <si>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</si>
  <si>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</si>
  <si>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</si>
  <si>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</si>
  <si>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</si>
  <si>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</si>
  <si>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</si>
  <si>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</si>
  <si>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</si>
  <si>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</si>
  <si>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</si>
  <si>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</si>
  <si>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</si>
  <si>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</si>
  <si>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</si>
  <si>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</si>
  <si>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</si>
  <si>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</si>
  <si>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</si>
  <si>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</si>
  <si>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</si>
  <si>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</si>
  <si>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</si>
  <si>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</si>
  <si>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</si>
  <si>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</si>
  <si>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</si>
  <si>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</si>
  <si>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</si>
  <si>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</si>
  <si>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</si>
  <si>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</si>
  <si>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</si>
  <si>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</si>
  <si>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</si>
  <si>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</si>
  <si>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</si>
  <si>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</si>
  <si>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</si>
  <si>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</si>
  <si>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</si>
  <si>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</si>
  <si>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</si>
  <si>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</si>
  <si>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</si>
  <si>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</si>
  <si>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</si>
  <si>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</si>
  <si>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</si>
  <si>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</si>
  <si>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</si>
  <si>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</si>
  <si>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</si>
  <si>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</si>
  <si>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</si>
  <si>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</si>
  <si>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</si>
  <si>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</si>
  <si>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</si>
  <si>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</si>
  <si>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</si>
  <si>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</si>
  <si>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</si>
  <si>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</si>
  <si>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</si>
  <si>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</si>
  <si>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</si>
  <si>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</si>
  <si>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</si>
  <si>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</si>
  <si>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</si>
  <si>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</si>
  <si>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</si>
  <si>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</si>
  <si>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</si>
  <si>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</si>
  <si>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</si>
  <si>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</si>
  <si>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</si>
  <si>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</si>
  <si>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</si>
  <si>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</si>
  <si>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</si>
  <si>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</si>
  <si>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</si>
  <si>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</si>
  <si>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</si>
  <si>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</si>
  <si>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</si>
  <si>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</si>
  <si>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</si>
  <si>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</si>
  <si>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</si>
  <si>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</si>
  <si>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</si>
  <si>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</si>
  <si>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</si>
  <si>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</si>
  <si>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</si>
  <si>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</si>
  <si>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</si>
  <si>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</si>
  <si>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</si>
  <si>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</si>
  <si>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</si>
  <si>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</si>
  <si>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</si>
  <si>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</si>
  <si>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</si>
  <si>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</si>
  <si>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</si>
  <si>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</si>
  <si>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</si>
  <si>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</si>
  <si>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</si>
  <si>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</si>
  <si>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</si>
  <si>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</si>
  <si>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</si>
  <si>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</si>
  <si>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</si>
  <si>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</si>
  <si>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</si>
  <si>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</si>
  <si>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</si>
  <si>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</si>
  <si>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</si>
  <si>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</si>
  <si>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</si>
  <si>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</si>
  <si>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</si>
  <si>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</si>
  <si>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</si>
  <si>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</si>
  <si>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</si>
  <si>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</si>
  <si>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</si>
  <si>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</si>
  <si>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</si>
  <si>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</si>
  <si>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</si>
  <si>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</si>
  <si>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</si>
  <si>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</si>
  <si>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</si>
  <si>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</si>
  <si>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</si>
  <si>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</si>
  <si>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</si>
  <si>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</si>
  <si>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</si>
  <si>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</si>
  <si>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</si>
  <si>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</si>
  <si>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</si>
  <si>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</si>
  <si>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</si>
  <si>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</si>
  <si>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</si>
  <si>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</si>
  <si>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</si>
  <si>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</si>
  <si>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</si>
  <si>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</si>
  <si>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</si>
  <si>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</si>
  <si>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</si>
  <si>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</si>
  <si>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</si>
  <si>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</si>
  <si>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</si>
  <si>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</si>
  <si>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</si>
  <si>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</si>
  <si>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</si>
  <si>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</si>
  <si>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</si>
  <si>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</si>
  <si>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</si>
  <si>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</si>
  <si>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</si>
  <si>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</si>
  <si>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</si>
  <si>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</si>
  <si>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</si>
  <si>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</si>
  <si>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</si>
  <si>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</si>
  <si>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</si>
  <si>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</si>
  <si>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</si>
  <si>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</si>
  <si>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</si>
  <si>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</si>
  <si>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</si>
  <si>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</si>
  <si>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</si>
  <si>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</si>
  <si>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</si>
  <si>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</si>
  <si>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</si>
  <si>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</si>
  <si>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</si>
  <si>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</si>
  <si>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</si>
  <si>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</si>
  <si>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</si>
  <si>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</si>
  <si>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</si>
  <si>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</si>
  <si>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</si>
  <si>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</si>
  <si>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</si>
  <si>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</si>
  <si>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</si>
  <si>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</si>
  <si>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</si>
  <si>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</si>
  <si>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</si>
  <si>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</si>
  <si>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</si>
  <si>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</si>
  <si>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</si>
  <si>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</si>
  <si>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</si>
  <si>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</si>
  <si>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</si>
  <si>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</si>
  <si>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</si>
  <si>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</si>
  <si>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</si>
  <si>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</si>
  <si>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</si>
  <si>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</si>
  <si>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</si>
  <si>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</si>
  <si>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</si>
  <si>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</si>
  <si>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</si>
  <si>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</si>
  <si>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</si>
  <si>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</si>
  <si>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</si>
  <si>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</si>
  <si>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</si>
  <si>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</si>
  <si>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</si>
  <si>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</si>
  <si>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</si>
  <si>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</si>
  <si>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</si>
  <si>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</si>
  <si>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</si>
  <si>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</si>
  <si>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</si>
  <si>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</si>
  <si>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</si>
  <si>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</si>
  <si>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</si>
  <si>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</si>
  <si>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</si>
  <si>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</si>
  <si>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</si>
  <si>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</si>
  <si>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</si>
  <si>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</si>
  <si>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</si>
  <si>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</si>
  <si>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</si>
  <si>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</si>
  <si>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</si>
  <si>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</si>
  <si>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</si>
  <si>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</si>
  <si>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</si>
  <si>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</si>
  <si>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</si>
  <si>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</si>
  <si>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</si>
  <si>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</si>
  <si>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</si>
  <si>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</si>
  <si>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</si>
  <si>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</si>
  <si>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</si>
  <si>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</si>
  <si>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</si>
  <si>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</si>
  <si>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</si>
  <si>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</si>
  <si>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</si>
  <si>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</si>
  <si>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</si>
  <si>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</si>
  <si>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</si>
  <si>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</si>
  <si>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</si>
  <si>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</si>
  <si>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</si>
  <si>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</si>
  <si>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</si>
  <si>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</si>
  <si>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</si>
  <si>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</si>
  <si>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</si>
  <si>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</si>
  <si>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</si>
  <si>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</si>
  <si>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</si>
  <si>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</si>
  <si>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</si>
  <si>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</si>
  <si>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</si>
  <si>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</si>
  <si>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</si>
  <si>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</si>
  <si>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</si>
  <si>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</si>
  <si>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</si>
  <si>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</si>
  <si>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</si>
  <si>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</si>
  <si>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</si>
  <si>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</si>
  <si>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</si>
  <si>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</si>
  <si>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</si>
  <si>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</si>
  <si>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</si>
  <si>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</si>
  <si>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</si>
  <si>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</si>
  <si>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</si>
  <si>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</si>
  <si>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</si>
  <si>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</si>
  <si>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</si>
  <si>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</si>
  <si>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</si>
  <si>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</si>
  <si>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</si>
  <si>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</si>
  <si>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</si>
  <si>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</si>
  <si>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</si>
  <si>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</si>
  <si>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</si>
  <si>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</si>
  <si>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</si>
  <si>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</si>
  <si>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</si>
  <si>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</si>
  <si>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</si>
  <si>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</si>
  <si>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</si>
  <si>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</si>
  <si>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</si>
  <si>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</si>
  <si>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</si>
  <si>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</si>
  <si>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</si>
  <si>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</si>
  <si>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</si>
  <si>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</si>
  <si>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</si>
  <si>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</si>
  <si>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</si>
  <si>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</si>
  <si>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</si>
  <si>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</si>
  <si>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</si>
  <si>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</si>
  <si>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</si>
  <si>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</si>
  <si>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</si>
  <si>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</si>
  <si>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</si>
  <si>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</si>
  <si>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</si>
  <si>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</si>
  <si>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</si>
  <si>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</si>
  <si>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</si>
  <si>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</si>
  <si>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</si>
  <si>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</si>
  <si>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</si>
  <si>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</si>
  <si>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</si>
  <si>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</si>
  <si>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</si>
  <si>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</si>
  <si>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</si>
  <si>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</si>
  <si>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</si>
  <si>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</si>
  <si>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</si>
  <si>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</si>
  <si>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</si>
  <si>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</si>
  <si>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</si>
  <si>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</si>
  <si>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</si>
  <si>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</si>
  <si>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</si>
  <si>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</si>
  <si>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</si>
  <si>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</si>
  <si>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</si>
  <si>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</si>
  <si>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</si>
  <si>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</si>
  <si>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</si>
  <si>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</si>
  <si>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</si>
  <si>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</si>
  <si>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</si>
  <si>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</si>
  <si>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</si>
  <si>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</si>
  <si>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</si>
  <si>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</si>
  <si>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</si>
  <si>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</si>
  <si>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</si>
  <si>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</si>
  <si>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</si>
  <si>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</si>
  <si>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</si>
  <si>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</si>
  <si>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</si>
  <si>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</si>
  <si>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</si>
  <si>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</si>
  <si>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</si>
  <si>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</si>
  <si>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</si>
  <si>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</si>
  <si>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</si>
  <si>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</si>
  <si>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</si>
  <si>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</si>
  <si>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</si>
  <si>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</si>
  <si>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</si>
  <si>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</si>
  <si>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</si>
  <si>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</si>
  <si>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</si>
  <si>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</si>
  <si>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</si>
  <si>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</si>
  <si>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</si>
  <si>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</si>
  <si>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</si>
  <si>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</si>
  <si>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</si>
  <si>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</si>
  <si>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</si>
  <si>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</si>
  <si>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</si>
  <si>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</si>
  <si>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</si>
  <si>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</si>
  <si>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</si>
  <si>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</si>
  <si>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</si>
  <si>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</si>
  <si>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</si>
  <si>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</si>
  <si>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</si>
  <si>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</si>
  <si>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</si>
  <si>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</si>
  <si>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</si>
  <si>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</si>
  <si>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</si>
  <si>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</si>
  <si>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</si>
  <si>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</si>
  <si>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</si>
  <si>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</si>
  <si>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</si>
  <si>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</si>
  <si>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</si>
  <si>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</si>
  <si>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</si>
  <si>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</si>
  <si>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</si>
  <si>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</si>
  <si>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</si>
  <si>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</si>
  <si>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</si>
  <si>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</si>
  <si>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</si>
  <si>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</si>
  <si>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</si>
  <si>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</si>
  <si>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</si>
  <si>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</si>
  <si>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</si>
  <si>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</si>
  <si>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</si>
  <si>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</si>
  <si>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</si>
  <si>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</si>
  <si>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</si>
  <si>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</si>
  <si>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</si>
  <si>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</si>
  <si>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</si>
  <si>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</si>
  <si>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</si>
  <si>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</si>
  <si>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</si>
  <si>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</si>
  <si>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</si>
  <si>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</si>
  <si>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</si>
  <si>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</si>
  <si>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</si>
  <si>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</si>
  <si>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</si>
  <si>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</si>
  <si>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</si>
  <si>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</si>
  <si>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</si>
  <si>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</si>
  <si>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</si>
  <si>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</si>
  <si>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</si>
  <si>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</si>
  <si>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</si>
  <si>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</si>
  <si>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</si>
  <si>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</si>
  <si>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</si>
  <si>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</si>
  <si>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</si>
  <si>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</si>
  <si>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</si>
  <si>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</si>
  <si>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</si>
  <si>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</si>
  <si>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</si>
  <si>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</si>
  <si>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</si>
  <si>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</si>
  <si>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</si>
  <si>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</si>
  <si>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</si>
  <si>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</si>
  <si>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</si>
  <si>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</si>
  <si>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</si>
  <si>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</si>
  <si>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</si>
  <si>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</si>
  <si>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</si>
  <si>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</si>
  <si>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</si>
  <si>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</si>
  <si>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</si>
  <si>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</si>
  <si>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</si>
  <si>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</si>
  <si>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</si>
  <si>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</si>
  <si>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</si>
  <si>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</si>
  <si>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</si>
  <si>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</si>
  <si>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</si>
  <si>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</si>
  <si>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</si>
  <si>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</si>
  <si>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</si>
  <si>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</si>
  <si>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</si>
  <si>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</si>
  <si>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</si>
  <si>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</si>
  <si>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</si>
  <si>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</si>
  <si>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</si>
  <si>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</si>
  <si>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</si>
  <si>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</si>
  <si>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</si>
  <si>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</si>
  <si>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</si>
  <si>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</si>
  <si>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</si>
  <si>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</si>
  <si>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</si>
  <si>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</si>
  <si>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</si>
  <si>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</si>
  <si>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</si>
  <si>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</si>
  <si>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</si>
  <si>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</si>
  <si>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</si>
  <si>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</si>
  <si>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</si>
  <si>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</si>
  <si>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</si>
  <si>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</si>
  <si>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</si>
  <si>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</si>
  <si>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</si>
  <si>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</si>
  <si>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</si>
  <si>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</si>
  <si>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</si>
  <si>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</si>
  <si>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</si>
  <si>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</si>
  <si>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</si>
  <si>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</si>
  <si>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</si>
  <si>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</si>
  <si>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</si>
  <si>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</si>
  <si>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</si>
  <si>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</si>
  <si>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</si>
  <si>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</si>
  <si>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</si>
  <si>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</si>
  <si>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</si>
  <si>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</si>
  <si>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</si>
  <si>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</si>
  <si>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</si>
  <si>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</si>
  <si>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</si>
  <si>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</si>
  <si>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</si>
  <si>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</si>
  <si>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</si>
  <si>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</si>
  <si>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</si>
  <si>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</si>
  <si>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</si>
  <si>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</si>
  <si>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</si>
  <si>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</si>
  <si>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</si>
  <si>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</si>
  <si>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</si>
  <si>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</si>
  <si>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</si>
  <si>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</si>
  <si>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</si>
  <si>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</si>
  <si>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</si>
  <si>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</si>
  <si>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</si>
  <si>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</si>
  <si>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</si>
  <si>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</si>
  <si>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</si>
  <si>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</si>
  <si>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</si>
  <si>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</si>
  <si>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</si>
  <si>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</si>
  <si>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</si>
  <si>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</si>
  <si>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</si>
  <si>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</si>
  <si>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</si>
  <si>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</si>
  <si>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</si>
  <si>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</si>
  <si>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</si>
  <si>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</si>
  <si>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</si>
  <si>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</si>
  <si>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</si>
  <si>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</si>
  <si>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</si>
  <si>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</si>
  <si>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</si>
  <si>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</si>
  <si>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</si>
  <si>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</si>
  <si>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</si>
  <si>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</si>
  <si>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</si>
  <si>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</si>
  <si>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</si>
  <si>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</si>
  <si>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</si>
  <si>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</si>
  <si>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</si>
  <si>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</si>
  <si>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</si>
  <si>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</si>
  <si>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</si>
  <si>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</si>
  <si>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</si>
  <si>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</si>
  <si>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</si>
  <si>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</si>
  <si>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</si>
  <si>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</si>
  <si>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</si>
  <si>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</si>
  <si>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</si>
  <si>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</si>
  <si>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</si>
  <si>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</si>
  <si>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</si>
  <si>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</si>
  <si>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</si>
  <si>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</si>
  <si>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</si>
  <si>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</si>
  <si>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</si>
  <si>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</si>
  <si>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</si>
  <si>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</si>
  <si>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</si>
  <si>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</si>
  <si>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</si>
  <si>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</si>
  <si>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</si>
  <si>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</si>
  <si>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</si>
  <si>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</si>
  <si>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</si>
  <si>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</si>
  <si>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</si>
  <si>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</si>
  <si>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</si>
  <si>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</si>
  <si>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</si>
  <si>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</si>
  <si>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</si>
  <si>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</si>
  <si>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</si>
  <si>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</si>
  <si>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</si>
  <si>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</si>
  <si>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</si>
  <si>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</si>
  <si>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</si>
  <si>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</si>
  <si>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</si>
  <si>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</si>
  <si>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</si>
  <si>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</si>
  <si>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</si>
  <si>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</si>
  <si>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</si>
  <si>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</si>
  <si>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</si>
  <si>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</si>
  <si>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</si>
  <si>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</si>
  <si>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</si>
  <si>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</si>
  <si>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</si>
  <si>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</si>
  <si>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</si>
  <si>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</si>
  <si>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</si>
  <si>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</si>
  <si>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</si>
  <si>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</si>
  <si>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</si>
  <si>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</si>
  <si>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</si>
  <si>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</si>
  <si>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</si>
  <si>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</si>
  <si>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</si>
  <si>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</si>
  <si>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</si>
  <si>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</si>
  <si>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</si>
  <si>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</si>
  <si>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</si>
  <si>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</si>
  <si>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</si>
  <si>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</si>
  <si>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</si>
  <si>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</si>
  <si>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</si>
  <si>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</si>
  <si>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</si>
  <si>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</si>
  <si>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</si>
  <si>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</si>
  <si>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</si>
  <si>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</si>
  <si>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</si>
  <si>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</si>
  <si>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</si>
  <si>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</si>
  <si>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</si>
  <si>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</si>
  <si>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</si>
  <si>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</si>
  <si>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</si>
  <si>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</si>
  <si>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</si>
  <si>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</si>
  <si>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</si>
  <si>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</si>
  <si>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</si>
  <si>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</si>
  <si>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</si>
  <si>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</si>
  <si>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</si>
  <si>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</si>
  <si>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</si>
  <si>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</si>
  <si>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</si>
  <si>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</si>
  <si>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</si>
  <si>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</si>
  <si>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</si>
  <si>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</si>
  <si>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</si>
  <si>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</si>
  <si>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</si>
  <si>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</si>
  <si>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</si>
  <si>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</si>
  <si>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</si>
  <si>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</si>
  <si>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</si>
  <si>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</si>
  <si>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</si>
  <si>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</si>
  <si>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</si>
  <si>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</si>
  <si>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</si>
  <si>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</si>
  <si>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</si>
  <si>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</si>
  <si>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</si>
  <si>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</si>
  <si>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</si>
  <si>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</si>
  <si>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</si>
  <si>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</si>
  <si>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</si>
  <si>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</si>
  <si>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</si>
  <si>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</si>
  <si>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</si>
  <si>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</si>
  <si>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</si>
  <si>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</si>
  <si>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</si>
  <si>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</si>
  <si>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</si>
  <si>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</si>
  <si>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</si>
  <si>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</si>
  <si>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</si>
  <si>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</si>
  <si>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</si>
  <si>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</si>
  <si>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</si>
  <si>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</si>
  <si>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</si>
  <si>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</si>
  <si>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</si>
  <si>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</si>
  <si>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</si>
  <si>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</si>
  <si>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</si>
  <si>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</si>
  <si>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</si>
  <si>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</si>
  <si>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</si>
  <si>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</si>
  <si>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</si>
  <si>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</si>
  <si>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</si>
  <si>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</si>
  <si>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</si>
  <si>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</si>
  <si>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</si>
  <si>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</si>
  <si>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</si>
  <si>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</si>
  <si>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</si>
  <si>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</si>
  <si>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</si>
  <si>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</si>
  <si>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</si>
  <si>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</si>
  <si>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</si>
  <si>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</si>
  <si>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</si>
  <si>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</si>
  <si>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</si>
  <si>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</si>
  <si>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</si>
  <si>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</si>
  <si>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</si>
  <si>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</si>
  <si>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</si>
  <si>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</si>
  <si>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</si>
  <si>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</si>
  <si>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</si>
  <si>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</si>
  <si>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</si>
  <si>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</si>
  <si>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</si>
  <si>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</si>
  <si>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</si>
  <si>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</si>
  <si>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</si>
  <si>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</si>
  <si>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</si>
  <si>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</si>
  <si>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</si>
  <si>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</si>
  <si>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</si>
  <si>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</si>
  <si>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</si>
  <si>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</si>
  <si>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</si>
  <si>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</si>
  <si>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</si>
  <si>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</si>
  <si>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</si>
  <si>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</si>
  <si>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</si>
  <si>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</si>
  <si>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</si>
  <si>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</si>
  <si>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</si>
  <si>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</si>
  <si>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</si>
  <si>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</si>
  <si>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</si>
  <si>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</si>
  <si>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</si>
  <si>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</si>
  <si>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</si>
  <si>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</si>
  <si>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</si>
  <si>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</si>
  <si>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</si>
  <si>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</si>
  <si>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</si>
  <si>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</si>
  <si>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</si>
  <si>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</si>
  <si>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</si>
  <si>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</si>
  <si>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</si>
  <si>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</si>
  <si>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</si>
  <si>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</si>
  <si>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</si>
  <si>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</si>
  <si>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</si>
  <si>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</si>
  <si>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</si>
  <si>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</si>
  <si>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</si>
  <si>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</si>
  <si>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</si>
  <si>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</si>
  <si>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</si>
  <si>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</si>
  <si>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</si>
  <si>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</si>
  <si>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</si>
  <si>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</si>
  <si>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</si>
  <si>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</si>
  <si>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</si>
  <si>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</si>
  <si>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</si>
  <si>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</si>
  <si>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</si>
  <si>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</si>
  <si>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</si>
  <si>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</si>
  <si>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</si>
  <si>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</si>
  <si>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</si>
  <si>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</si>
  <si>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</si>
  <si>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</si>
  <si>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</si>
  <si>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</si>
  <si>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</si>
  <si>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</si>
  <si>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</si>
  <si>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</si>
  <si>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</si>
  <si>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</si>
  <si>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</si>
  <si>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</si>
  <si>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</si>
  <si>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</si>
  <si>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</si>
  <si>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</si>
  <si>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</si>
  <si>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</si>
  <si>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</si>
  <si>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</si>
  <si>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</si>
  <si>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</si>
  <si>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</si>
  <si>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</si>
  <si>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</si>
  <si>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</si>
  <si>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</si>
  <si>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</si>
  <si>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</si>
  <si>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</si>
  <si>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</si>
  <si>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</si>
  <si>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</si>
  <si>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</si>
  <si>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</si>
  <si>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</si>
  <si>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</si>
  <si>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</si>
  <si>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</si>
  <si>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</si>
  <si>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</si>
  <si>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</si>
  <si>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</si>
  <si>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</si>
  <si>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</si>
  <si>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</si>
  <si>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</si>
  <si>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</si>
  <si>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</si>
  <si>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</si>
  <si>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</si>
  <si>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</si>
  <si>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</si>
  <si>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</si>
  <si>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</si>
  <si>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</si>
  <si>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</si>
  <si>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</si>
  <si>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</si>
  <si>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</si>
  <si>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</si>
  <si>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</si>
  <si>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</si>
  <si>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</si>
  <si>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</si>
  <si>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</si>
  <si>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</si>
  <si>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</si>
  <si>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</si>
  <si>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</si>
  <si>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</si>
  <si>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</si>
  <si>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</si>
  <si>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</si>
  <si>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</si>
  <si>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</si>
  <si>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</si>
  <si>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</si>
  <si>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</si>
  <si>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</si>
  <si>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</si>
  <si>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</si>
  <si>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</si>
  <si>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</si>
  <si>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</si>
  <si>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</si>
  <si>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</si>
  <si>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</si>
  <si>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</si>
  <si>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</si>
  <si>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</si>
  <si>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</si>
  <si>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</si>
  <si>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</si>
  <si>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</si>
  <si>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</si>
  <si>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</si>
  <si>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</si>
  <si>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</si>
  <si>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</si>
  <si>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</si>
  <si>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</si>
  <si>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</si>
  <si>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</si>
  <si>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</si>
  <si>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</si>
  <si>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</si>
  <si>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</si>
  <si>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</si>
  <si>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</si>
  <si>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</si>
  <si>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</si>
  <si>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</si>
  <si>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</si>
  <si>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</si>
  <si>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</si>
  <si>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</si>
  <si>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</si>
  <si>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</si>
  <si>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</si>
  <si>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</si>
  <si>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</si>
  <si>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</si>
  <si>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</si>
  <si>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</si>
  <si>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</si>
  <si>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</si>
  <si>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</si>
  <si>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</si>
  <si>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</si>
  <si>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</si>
  <si>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</si>
  <si>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</si>
  <si>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</si>
  <si>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</si>
  <si>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</si>
  <si>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</si>
  <si>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</si>
  <si>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</si>
  <si>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</si>
  <si>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</si>
  <si>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</si>
  <si>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</si>
  <si>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</si>
  <si>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</si>
  <si>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</si>
  <si>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</si>
  <si>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</si>
  <si>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</si>
  <si>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</si>
  <si>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</si>
  <si>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</si>
  <si>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</si>
  <si>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</si>
  <si>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</si>
  <si>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</si>
  <si>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</si>
  <si>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</si>
  <si>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</si>
  <si>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</si>
  <si>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</si>
  <si>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</si>
  <si>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</si>
  <si>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</si>
  <si>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</si>
  <si>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</si>
  <si>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</si>
  <si>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</si>
  <si>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</si>
  <si>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</si>
  <si>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</si>
  <si>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</si>
  <si>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</si>
  <si>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</si>
  <si>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</si>
  <si>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</si>
  <si>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</si>
  <si>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</si>
  <si>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</si>
  <si>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</si>
  <si>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</si>
  <si>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</si>
  <si>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</si>
  <si>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</si>
  <si>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</si>
  <si>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</si>
  <si>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</si>
  <si>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</si>
  <si>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</si>
  <si>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</si>
  <si>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</si>
  <si>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</si>
  <si>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</si>
  <si>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</si>
  <si>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</si>
  <si>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</si>
  <si>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</si>
  <si>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</si>
  <si>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</si>
  <si>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</si>
  <si>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</si>
  <si>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</si>
  <si>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</si>
  <si>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</si>
  <si>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</si>
  <si>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</si>
  <si>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</si>
  <si>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</si>
  <si>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</si>
  <si>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</si>
  <si>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</si>
  <si>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</si>
  <si>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</si>
  <si>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</si>
  <si>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</si>
  <si>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</si>
  <si>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</si>
  <si>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</si>
  <si>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</si>
  <si>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</si>
  <si>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</si>
  <si>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</si>
  <si>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</si>
  <si>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</si>
  <si>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</si>
  <si>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</si>
  <si>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</si>
  <si>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</si>
  <si>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</si>
  <si>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</si>
  <si>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</si>
  <si>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</si>
  <si>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</si>
  <si>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</si>
  <si>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</si>
  <si>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</si>
  <si>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</si>
  <si>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</si>
  <si>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</si>
  <si>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</si>
  <si>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</si>
  <si>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</si>
  <si>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</si>
  <si>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</si>
  <si>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</si>
  <si>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</si>
  <si>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</si>
  <si>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</si>
  <si>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</si>
  <si>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</si>
  <si>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</si>
  <si>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</si>
  <si>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</si>
  <si>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</si>
  <si>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</si>
  <si>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</si>
  <si>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</si>
  <si>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</si>
  <si>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</si>
  <si>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</si>
  <si>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</si>
  <si>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</si>
  <si>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</si>
  <si>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</si>
  <si>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</si>
  <si>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</si>
  <si>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</si>
  <si>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</si>
  <si>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</si>
  <si>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</si>
  <si>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</si>
  <si>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</si>
  <si>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</si>
  <si>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</si>
  <si>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</si>
  <si>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</si>
  <si>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</si>
  <si>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</si>
  <si>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</si>
  <si>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</si>
  <si>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</si>
  <si>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</si>
  <si>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</si>
  <si>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</si>
  <si>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</si>
  <si>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</si>
  <si>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</si>
  <si>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</si>
  <si>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</si>
  <si>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</si>
  <si>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</si>
  <si>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</si>
  <si>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</si>
  <si>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</si>
  <si>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</si>
  <si>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</si>
  <si>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</si>
  <si>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</si>
  <si>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</si>
  <si>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</si>
  <si>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</si>
  <si>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</si>
  <si>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</si>
  <si>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</si>
  <si>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</si>
  <si>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</si>
  <si>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</si>
  <si>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</si>
  <si>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</si>
  <si>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</si>
  <si>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</si>
  <si>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</si>
  <si>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</si>
  <si>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</si>
  <si>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</si>
  <si>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</si>
  <si>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</si>
  <si>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</si>
  <si>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</si>
  <si>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</si>
  <si>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</si>
  <si>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</si>
  <si>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</si>
  <si>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</si>
  <si>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</si>
  <si>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</si>
  <si>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</si>
  <si>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</si>
  <si>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</si>
  <si>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</si>
  <si>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</si>
  <si>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</si>
  <si>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</si>
  <si>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</si>
  <si>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</si>
  <si>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</si>
  <si>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</si>
  <si>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</si>
  <si>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</si>
  <si>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</si>
  <si>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</si>
  <si>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</si>
  <si>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</si>
  <si>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</si>
  <si>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</si>
  <si>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</si>
  <si>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</si>
  <si>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</si>
  <si>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</si>
  <si>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</si>
  <si>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</si>
  <si>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</si>
  <si>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</si>
  <si>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</si>
  <si>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</si>
  <si>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</si>
  <si>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</si>
  <si>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</si>
  <si>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</si>
  <si>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</si>
  <si>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</si>
  <si>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</si>
  <si>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</si>
  <si>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</si>
  <si>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</si>
  <si>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</si>
  <si>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</si>
  <si>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</si>
  <si>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</si>
  <si>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</si>
  <si>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</si>
  <si>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</si>
  <si>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</si>
  <si>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</si>
  <si>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</si>
  <si>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</si>
  <si>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</si>
  <si>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</si>
  <si>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</si>
  <si>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</si>
  <si>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</si>
  <si>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</si>
  <si>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</si>
  <si>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</si>
  <si>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</si>
  <si>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</si>
  <si>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</si>
  <si>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</si>
  <si>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</si>
  <si>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</si>
  <si>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</si>
  <si>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</si>
  <si>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</si>
  <si>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</si>
  <si>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</si>
  <si>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</si>
  <si>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</si>
  <si>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</si>
  <si>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</si>
  <si>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</si>
  <si>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</si>
  <si>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</si>
  <si>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</si>
  <si>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</si>
  <si>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</si>
  <si>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</si>
  <si>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</si>
  <si>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</si>
  <si>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</si>
  <si>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</si>
  <si>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</si>
  <si>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</si>
  <si>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</si>
  <si>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</si>
  <si>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</si>
  <si>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</si>
  <si>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</si>
  <si>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</si>
  <si>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</si>
  <si>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</si>
  <si>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</si>
  <si>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</si>
  <si>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</si>
  <si>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</si>
  <si>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</si>
  <si>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</si>
  <si>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</si>
  <si>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</si>
  <si>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</si>
  <si>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</si>
  <si>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</si>
  <si>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</si>
  <si>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</si>
  <si>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</si>
  <si>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</si>
  <si>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</si>
  <si>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</si>
  <si>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</si>
  <si>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</si>
  <si>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</si>
  <si>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</si>
  <si>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</si>
  <si>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</si>
  <si>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</si>
  <si>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</si>
  <si>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</si>
  <si>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</si>
  <si>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</si>
  <si>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</si>
  <si>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</si>
  <si>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</si>
  <si>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</si>
  <si>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</si>
  <si>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</si>
  <si>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</si>
  <si>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</si>
  <si>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</si>
  <si>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</si>
  <si>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</si>
  <si>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</si>
  <si>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</si>
  <si>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</si>
  <si>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</si>
  <si>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</si>
  <si>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</si>
  <si>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</si>
  <si>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</si>
  <si>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</si>
  <si>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</si>
  <si>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</si>
  <si>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</si>
  <si>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</si>
  <si>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</si>
  <si>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</si>
  <si>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</si>
  <si>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</si>
  <si>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</si>
  <si>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</si>
  <si>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</si>
  <si>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</si>
  <si>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</si>
  <si>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</si>
  <si>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</si>
  <si>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</si>
  <si>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</si>
  <si>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</si>
  <si>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</si>
  <si>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</si>
  <si>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</si>
  <si>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</si>
  <si>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</si>
  <si>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</si>
  <si>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</si>
  <si>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</si>
  <si>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</si>
  <si>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</si>
  <si>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</si>
  <si>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</si>
  <si>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</si>
  <si>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</si>
  <si>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</si>
  <si>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</si>
  <si>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</si>
  <si>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</si>
  <si>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</si>
  <si>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</si>
  <si>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</si>
  <si>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</si>
  <si>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</si>
  <si>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</si>
  <si>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</si>
  <si>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</si>
  <si>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</si>
  <si>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</si>
  <si>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</si>
  <si>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</si>
  <si>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</si>
  <si>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</si>
  <si>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</si>
  <si>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</si>
  <si>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</si>
  <si>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</si>
  <si>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</si>
  <si>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</si>
  <si>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</si>
  <si>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</si>
  <si>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</si>
  <si>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</si>
  <si>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</si>
  <si>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</si>
  <si>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</si>
  <si>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</si>
  <si>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</si>
  <si>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</si>
  <si>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</si>
  <si>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</si>
  <si>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</si>
  <si>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</si>
  <si>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</si>
  <si>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</si>
  <si>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</si>
  <si>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</si>
  <si>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</si>
  <si>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</si>
  <si>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</si>
  <si>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</si>
  <si>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</si>
  <si>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</si>
  <si>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</si>
  <si>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</si>
  <si>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</si>
  <si>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</si>
  <si>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</si>
  <si>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</si>
  <si>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</si>
  <si>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</si>
  <si>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</si>
  <si>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</si>
  <si>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</si>
  <si>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</si>
  <si>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</si>
  <si>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</si>
  <si>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</si>
  <si>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</si>
  <si>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</si>
  <si>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</si>
  <si>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</si>
  <si>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</si>
  <si>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</si>
  <si>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</si>
  <si>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</si>
  <si>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</si>
  <si>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</si>
  <si>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</si>
  <si>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</si>
  <si>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</si>
  <si>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</si>
  <si>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</si>
  <si>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</si>
  <si>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</si>
  <si>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</si>
  <si>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</si>
  <si>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</si>
  <si>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</si>
  <si>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</si>
  <si>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</si>
  <si>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</si>
  <si>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</si>
  <si>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</si>
  <si>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</si>
  <si>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</si>
  <si>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</si>
  <si>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</si>
  <si>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</si>
  <si>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</si>
  <si>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</si>
  <si>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</si>
  <si>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</si>
  <si>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</si>
  <si>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</si>
  <si>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</si>
  <si>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</si>
  <si>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</si>
  <si>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</si>
  <si>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</si>
  <si>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</si>
  <si>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</si>
  <si>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</si>
  <si>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</si>
  <si>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</si>
  <si>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</si>
  <si>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</si>
  <si>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</si>
  <si>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</si>
  <si>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</si>
  <si>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</si>
  <si>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</si>
  <si>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</si>
  <si>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</si>
  <si>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</si>
  <si>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</si>
  <si>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</si>
  <si>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</si>
  <si>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</si>
  <si>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</si>
  <si>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</si>
  <si>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</si>
  <si>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</si>
  <si>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</si>
  <si>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</si>
  <si>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</si>
  <si>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</si>
  <si>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</si>
  <si>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</si>
  <si>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</si>
  <si>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</si>
  <si>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</si>
  <si>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</si>
  <si>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</si>
  <si>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</si>
  <si>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</si>
  <si>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</si>
  <si>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</si>
  <si>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</si>
  <si>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</si>
  <si>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</si>
  <si>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</si>
  <si>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</si>
  <si>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</si>
  <si>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</si>
  <si>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</si>
  <si>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</si>
  <si>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</si>
  <si>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</si>
  <si>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</si>
  <si>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</si>
  <si>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</si>
  <si>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</si>
  <si>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</si>
  <si>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</si>
  <si>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</si>
  <si>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</si>
  <si>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</si>
  <si>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</si>
  <si>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</si>
  <si>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</si>
  <si>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</si>
  <si>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</si>
  <si>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</si>
  <si>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</si>
  <si>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</si>
  <si>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</si>
  <si>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</si>
  <si>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</si>
  <si>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</si>
  <si>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</si>
  <si>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</si>
  <si>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</si>
  <si>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</si>
  <si>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</si>
  <si>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</si>
  <si>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</si>
  <si>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</si>
  <si>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</si>
  <si>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</si>
  <si>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</si>
  <si>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</si>
  <si>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</si>
  <si>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</si>
  <si>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</si>
  <si>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</si>
  <si>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</si>
  <si>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</si>
  <si>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</si>
  <si>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</si>
  <si>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</si>
  <si>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</si>
  <si>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</si>
  <si>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</si>
  <si>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</si>
  <si>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</si>
  <si>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</si>
  <si>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</si>
  <si>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</si>
  <si>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</si>
  <si>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</si>
  <si>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</si>
  <si>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</si>
  <si>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</si>
  <si>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</si>
  <si>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</si>
  <si>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</si>
  <si>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</si>
  <si>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</si>
  <si>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</si>
  <si>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</si>
  <si>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</si>
  <si>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</si>
  <si>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</si>
  <si>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</si>
  <si>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</si>
  <si>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</si>
  <si>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</si>
  <si>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</si>
  <si>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</si>
  <si>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</si>
  <si>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</si>
  <si>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</si>
  <si>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</si>
  <si>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</si>
  <si>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</si>
  <si>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</si>
  <si>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</si>
  <si>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</si>
  <si>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</si>
  <si>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</si>
  <si>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</si>
  <si>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</si>
  <si>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</si>
  <si>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</si>
  <si>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</si>
  <si>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</si>
  <si>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</si>
  <si>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</si>
  <si>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</si>
  <si>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</si>
  <si>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</si>
  <si>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</si>
  <si>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</si>
  <si>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</si>
  <si>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</si>
  <si>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</si>
  <si>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</si>
  <si>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</si>
  <si>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</si>
  <si>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</si>
  <si>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</si>
  <si>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</si>
  <si>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</si>
  <si>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</si>
  <si>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</si>
  <si>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</si>
  <si>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</si>
  <si>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</si>
  <si>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</si>
  <si>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</si>
  <si>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</si>
  <si>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</si>
  <si>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</si>
  <si>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</si>
  <si>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</si>
  <si>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</si>
  <si>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</si>
  <si>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</si>
  <si>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</si>
  <si>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</si>
  <si>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</si>
  <si>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</si>
  <si>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</si>
  <si>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</si>
  <si>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</si>
  <si>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</si>
  <si>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</si>
  <si>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</si>
  <si>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</si>
  <si>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</si>
  <si>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</si>
  <si>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</si>
  <si>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</si>
  <si>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</si>
  <si>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</si>
  <si>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</si>
  <si>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</si>
  <si>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</si>
  <si>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</si>
  <si>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</si>
  <si>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</si>
  <si>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</si>
  <si>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</si>
  <si>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</si>
  <si>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</si>
  <si>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</si>
  <si>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</si>
  <si>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</si>
  <si>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</si>
  <si>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</si>
  <si>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</si>
  <si>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</si>
  <si>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</si>
  <si>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</si>
  <si>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</si>
  <si>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</si>
  <si>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</si>
  <si>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</si>
  <si>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</si>
  <si>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</si>
  <si>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</si>
  <si>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</si>
  <si>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</si>
  <si>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</si>
  <si>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</si>
  <si>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</si>
  <si>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</si>
  <si>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</si>
  <si>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</si>
  <si>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</si>
  <si>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</si>
  <si>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</si>
  <si>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</si>
  <si>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</si>
  <si>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</si>
  <si>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</si>
  <si>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</si>
  <si>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</si>
  <si>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</si>
  <si>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</si>
  <si>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</si>
  <si>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</si>
  <si>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</si>
  <si>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</si>
  <si>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</si>
  <si>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</si>
  <si>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</si>
  <si>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</si>
  <si>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</si>
  <si>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</si>
  <si>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</si>
  <si>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</si>
  <si>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</si>
  <si>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</si>
  <si>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</si>
  <si>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</si>
  <si>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</si>
  <si>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</si>
  <si>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</si>
  <si>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</si>
  <si>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</si>
  <si>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</si>
  <si>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</si>
  <si>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</si>
  <si>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</si>
  <si>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</si>
  <si>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</si>
  <si>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</si>
  <si>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</si>
  <si>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</si>
  <si>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</si>
  <si>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</si>
  <si>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</si>
  <si>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</si>
  <si>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</si>
  <si>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</si>
  <si>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</si>
  <si>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</si>
  <si>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</si>
  <si>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</si>
  <si>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</si>
  <si>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</si>
  <si>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</si>
  <si>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</si>
  <si>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</si>
  <si>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</si>
  <si>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</si>
  <si>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</si>
  <si>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</si>
  <si>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</si>
  <si>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</si>
  <si>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</si>
  <si>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</si>
  <si>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</si>
  <si>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</si>
  <si>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</si>
  <si>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</si>
  <si>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</si>
  <si>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</si>
  <si>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</si>
  <si>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</si>
  <si>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</si>
  <si>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</si>
  <si>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</si>
  <si>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</si>
  <si>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</si>
  <si>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</si>
  <si>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</si>
  <si>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</si>
  <si>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</si>
  <si>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</si>
  <si>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</si>
  <si>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</si>
  <si>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</si>
  <si>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</si>
  <si>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</si>
  <si>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</si>
  <si>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</si>
  <si>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</si>
  <si>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</si>
  <si>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</si>
  <si>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</si>
  <si>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</si>
  <si>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</si>
  <si>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</si>
  <si>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</si>
  <si>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</si>
  <si>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</si>
  <si>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</si>
  <si>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</si>
  <si>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</si>
  <si>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</si>
  <si>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</si>
  <si>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</si>
  <si>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</si>
  <si>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</si>
  <si>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</si>
  <si>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</si>
  <si>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</si>
  <si>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</si>
  <si>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</si>
  <si>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</si>
  <si>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</si>
  <si>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</si>
  <si>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</si>
  <si>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</si>
  <si>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</si>
  <si>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</si>
  <si>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</si>
  <si>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</si>
  <si>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</si>
  <si>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</si>
  <si>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</si>
  <si>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</si>
  <si>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</si>
  <si>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</si>
  <si>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</si>
  <si>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</si>
  <si>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</si>
  <si>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</si>
  <si>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</si>
  <si>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</si>
  <si>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</si>
  <si>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</si>
  <si>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</si>
  <si>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</si>
  <si>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</si>
  <si>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</si>
  <si>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</si>
  <si>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</si>
  <si>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</si>
  <si>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</si>
  <si>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</si>
  <si>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</si>
  <si>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</si>
  <si>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</si>
  <si>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</si>
  <si>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</si>
  <si>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</si>
  <si>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</si>
  <si>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</si>
  <si>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</si>
  <si>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</si>
  <si>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</si>
  <si>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</si>
  <si>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</si>
  <si>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</si>
  <si>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</si>
  <si>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</si>
  <si>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</si>
  <si>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</si>
  <si>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</si>
  <si>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</si>
  <si>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</si>
  <si>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</si>
  <si>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</si>
  <si>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</si>
  <si>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</si>
  <si>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</si>
  <si>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</si>
  <si>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</si>
  <si>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</si>
  <si>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</si>
  <si>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</si>
  <si>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</si>
  <si>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</si>
  <si>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</si>
  <si>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</si>
  <si>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</si>
  <si>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</si>
  <si>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</si>
  <si>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</si>
  <si>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</si>
  <si>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</si>
  <si>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</si>
  <si>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</si>
  <si>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</si>
  <si>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</si>
  <si>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</si>
  <si>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</si>
  <si>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</si>
  <si>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</si>
  <si>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</si>
  <si>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</si>
  <si>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</si>
  <si>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</si>
  <si>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</si>
  <si>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</si>
  <si>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</si>
  <si>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</si>
  <si>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</si>
  <si>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</si>
  <si>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</si>
  <si>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</si>
  <si>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</si>
  <si>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</si>
  <si>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</si>
  <si>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</si>
  <si>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</si>
  <si>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</si>
  <si>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</si>
  <si>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</si>
  <si>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</si>
  <si>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</si>
  <si>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</si>
  <si>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</si>
  <si>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</si>
  <si>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</si>
  <si>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</si>
  <si>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</si>
  <si>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</si>
  <si>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</si>
  <si>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</si>
  <si>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</si>
  <si>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</si>
  <si>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</si>
  <si>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</si>
  <si>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</si>
  <si>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</si>
  <si>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</si>
  <si>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</si>
  <si>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</si>
  <si>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</si>
  <si>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</si>
  <si>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</si>
  <si>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</si>
  <si>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</si>
  <si>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</si>
  <si>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</si>
  <si>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</si>
  <si>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</si>
  <si>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</si>
  <si>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</si>
  <si>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</si>
  <si>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</si>
  <si>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</si>
  <si>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</si>
  <si>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</si>
  <si>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</si>
  <si>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</si>
  <si>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</si>
  <si>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</si>
  <si>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</si>
  <si>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</si>
  <si>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</si>
  <si>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</si>
  <si>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</si>
  <si>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</si>
  <si>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</si>
  <si>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</si>
  <si>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</si>
  <si>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</si>
  <si>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</si>
  <si>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</si>
  <si>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</si>
  <si>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</si>
  <si>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</si>
  <si>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</si>
  <si>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</si>
  <si>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</si>
  <si>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</si>
  <si>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</si>
  <si>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</si>
  <si>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</si>
  <si>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</si>
  <si>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</si>
  <si>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</si>
  <si>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</si>
  <si>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</si>
  <si>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</si>
  <si>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</si>
  <si>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</si>
  <si>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</si>
  <si>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</si>
  <si>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</si>
  <si>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</si>
  <si>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</si>
  <si>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</si>
  <si>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</si>
  <si>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</si>
  <si>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</si>
  <si>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</si>
  <si>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</si>
  <si>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</si>
  <si>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</si>
  <si>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</si>
  <si>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</si>
  <si>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</si>
  <si>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</si>
  <si>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</si>
  <si>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</si>
  <si>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</si>
  <si>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</si>
  <si>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</si>
  <si>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</si>
  <si>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</si>
  <si>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</si>
  <si>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</si>
  <si>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</si>
  <si>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</si>
  <si>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</si>
  <si>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</si>
  <si>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</si>
  <si>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</si>
  <si>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</si>
  <si>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</si>
  <si>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</si>
  <si>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</si>
  <si>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</si>
  <si>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</si>
  <si>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</si>
  <si>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</si>
  <si>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</si>
  <si>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</si>
  <si>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</si>
  <si>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</si>
  <si>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</si>
  <si>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</si>
  <si>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</si>
  <si>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</si>
  <si>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</si>
  <si>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</si>
  <si>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</si>
  <si>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</si>
  <si>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</si>
  <si>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</si>
  <si>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</si>
  <si>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</si>
  <si>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</si>
  <si>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</si>
  <si>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</si>
  <si>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</si>
  <si>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</si>
  <si>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</si>
  <si>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</si>
  <si>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</si>
  <si>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</si>
  <si>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</si>
  <si>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</si>
  <si>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</si>
  <si>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</si>
  <si>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</si>
  <si>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</si>
  <si>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</si>
  <si>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</si>
  <si>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</si>
  <si>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</si>
  <si>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</si>
  <si>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</si>
  <si>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</si>
  <si>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</si>
  <si>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</si>
  <si>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</si>
  <si>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</si>
  <si>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</si>
  <si>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</si>
  <si>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</si>
  <si>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</si>
  <si>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</si>
  <si>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</si>
  <si>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</si>
  <si>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</si>
  <si>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</si>
  <si>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</si>
  <si>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</si>
  <si>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</si>
  <si>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</si>
  <si>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</si>
  <si>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</si>
  <si>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</si>
  <si>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</si>
  <si>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</si>
  <si>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</si>
  <si>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</si>
  <si>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</si>
  <si>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</si>
  <si>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</si>
  <si>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</si>
  <si>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</si>
  <si>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</si>
  <si>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</si>
  <si>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</si>
  <si>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</si>
  <si>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</si>
  <si>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</si>
  <si>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</si>
  <si>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</si>
  <si>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</si>
  <si>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</si>
  <si>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</si>
  <si>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</si>
  <si>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</si>
  <si>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</si>
  <si>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</si>
  <si>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</si>
  <si>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</si>
  <si>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</si>
  <si>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</si>
  <si>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</si>
  <si>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</si>
  <si>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</si>
  <si>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</si>
  <si>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</si>
  <si>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</si>
  <si>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</si>
  <si>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</si>
  <si>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</si>
  <si>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</si>
  <si>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</si>
  <si>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</si>
  <si>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</si>
  <si>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</si>
  <si>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</si>
  <si>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</si>
  <si>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</si>
  <si>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</si>
  <si>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</si>
  <si>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</si>
  <si>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</si>
  <si>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</si>
  <si>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</si>
  <si>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</si>
  <si>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</si>
  <si>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</si>
  <si>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</si>
  <si>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</si>
  <si>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</si>
  <si>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</si>
  <si>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</si>
  <si>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</si>
  <si>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</si>
  <si>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</si>
  <si>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</si>
  <si>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</si>
  <si>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</si>
  <si>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</si>
  <si>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</si>
  <si>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</si>
  <si>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</si>
  <si>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</si>
  <si>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</si>
  <si>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</si>
  <si>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</si>
  <si>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</si>
  <si>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</si>
  <si>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</si>
  <si>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</si>
  <si>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</si>
  <si>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</si>
  <si>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</si>
  <si>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</si>
  <si>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</si>
  <si>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</si>
  <si>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</si>
  <si>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</si>
  <si>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</si>
  <si>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</si>
  <si>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</si>
  <si>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</si>
  <si>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</si>
  <si>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</si>
  <si>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</si>
  <si>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</si>
  <si>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</si>
  <si>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</si>
  <si>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</si>
  <si>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</si>
  <si>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</si>
  <si>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</si>
  <si>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</si>
  <si>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</si>
  <si>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</si>
  <si>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</si>
  <si>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</si>
  <si>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</si>
  <si>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</si>
  <si>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</si>
  <si>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</si>
  <si>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</si>
  <si>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</si>
  <si>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</si>
  <si>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</si>
  <si>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</si>
  <si>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</si>
  <si>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</si>
  <si>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</si>
  <si>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</si>
  <si>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</si>
  <si>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</si>
  <si>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</si>
  <si>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</si>
  <si>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</si>
  <si>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</si>
  <si>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</si>
  <si>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</si>
  <si>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</si>
  <si>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</si>
  <si>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</si>
  <si>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</si>
  <si>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</si>
  <si>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</si>
  <si>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</si>
  <si>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</si>
  <si>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</si>
  <si>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</si>
  <si>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</si>
  <si>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</si>
  <si>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</si>
  <si>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</si>
  <si>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</si>
  <si>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</si>
  <si>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</si>
  <si>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</si>
  <si>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</si>
  <si>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</si>
  <si>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</si>
  <si>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</si>
  <si>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</si>
  <si>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</si>
  <si>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</si>
  <si>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</si>
  <si>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</si>
  <si>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</si>
  <si>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</si>
  <si>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</si>
  <si>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</si>
  <si>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</si>
  <si>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</si>
  <si>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</si>
  <si>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</si>
  <si>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</si>
  <si>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</si>
  <si>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</si>
  <si>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</si>
  <si>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</si>
  <si>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</si>
  <si>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</si>
  <si>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</si>
  <si>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</si>
  <si>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</si>
  <si>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</si>
  <si>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</si>
  <si>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</si>
  <si>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</si>
  <si>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</si>
  <si>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</si>
  <si>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</si>
  <si>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</si>
  <si>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</si>
  <si>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</si>
  <si>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</si>
  <si>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</si>
  <si>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</si>
  <si>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</si>
  <si>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</si>
  <si>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</si>
  <si>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</si>
  <si>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</si>
  <si>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</si>
  <si>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</si>
  <si>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</si>
  <si>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</si>
  <si>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</si>
  <si>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</si>
  <si>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</si>
  <si>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</si>
  <si>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</si>
  <si>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</si>
  <si>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</si>
  <si>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</si>
  <si>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</si>
  <si>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</si>
  <si>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</si>
  <si>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</si>
  <si>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</si>
  <si>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</si>
  <si>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</si>
  <si>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</si>
  <si>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</si>
  <si>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</si>
  <si>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</si>
  <si>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</si>
  <si>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</si>
  <si>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</si>
  <si>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</si>
  <si>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</si>
  <si>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</si>
  <si>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</si>
  <si>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</si>
  <si>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</si>
  <si>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</si>
  <si>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</si>
  <si>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</si>
  <si>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</si>
  <si>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</si>
  <si>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</si>
  <si>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</si>
  <si>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</si>
  <si>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</si>
  <si>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</si>
  <si>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</si>
  <si>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</si>
  <si>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</si>
  <si>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</si>
  <si>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</si>
  <si>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</si>
  <si>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</si>
  <si>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</si>
  <si>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</si>
  <si>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</si>
  <si>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</si>
  <si>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</si>
  <si>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</si>
  <si>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</si>
  <si>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</si>
  <si>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</si>
  <si>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</si>
  <si>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</si>
  <si>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</si>
  <si>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</si>
  <si>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</si>
  <si>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</si>
  <si>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</si>
  <si>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</si>
  <si>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</si>
  <si>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</si>
  <si>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</si>
  <si>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</si>
  <si>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</si>
  <si>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</si>
  <si>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</si>
  <si>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</si>
  <si>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</si>
  <si>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</si>
  <si>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</si>
  <si>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</si>
  <si>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</si>
  <si>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</si>
  <si>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</si>
  <si>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</si>
  <si>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</si>
  <si>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</si>
  <si>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</si>
  <si>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</si>
  <si>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</si>
  <si>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</si>
  <si>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</si>
  <si>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</si>
  <si>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</si>
  <si>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</si>
  <si>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</si>
  <si>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</si>
  <si>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</si>
  <si>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</si>
  <si>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</si>
  <si>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</si>
  <si>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</si>
  <si>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</si>
  <si>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</si>
  <si>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</si>
  <si>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</si>
  <si>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</si>
  <si>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</si>
  <si>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</si>
  <si>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</si>
  <si>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</si>
  <si>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</si>
  <si>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</si>
  <si>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</si>
  <si>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</si>
  <si>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</si>
  <si>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</si>
  <si>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</si>
  <si>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</si>
  <si>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</si>
  <si>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</si>
  <si>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</si>
  <si>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</si>
  <si>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</si>
  <si>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</si>
  <si>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</si>
  <si>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</si>
  <si>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</si>
  <si>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</si>
  <si>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</si>
  <si>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</si>
  <si>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</si>
  <si>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</si>
  <si>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</si>
  <si>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</si>
  <si>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</si>
  <si>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</si>
  <si>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</si>
  <si>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</si>
  <si>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</si>
  <si>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</si>
  <si>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</si>
  <si>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</si>
  <si>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</si>
  <si>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</si>
  <si>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</si>
  <si>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</si>
  <si>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</si>
  <si>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</si>
  <si>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</si>
  <si>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</si>
  <si>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</si>
  <si>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</si>
  <si>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</si>
  <si>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</si>
  <si>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</si>
  <si>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</si>
  <si>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</si>
  <si>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</si>
  <si>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</si>
  <si>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</si>
  <si>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</si>
  <si>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</si>
  <si>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</si>
  <si>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</si>
  <si>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</si>
  <si>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</si>
  <si>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</si>
  <si>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</si>
  <si>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</si>
  <si>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</si>
  <si>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</si>
  <si>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</si>
  <si>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</si>
  <si>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</si>
  <si>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</si>
  <si>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</si>
  <si>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</si>
  <si>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</si>
  <si>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</si>
  <si>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</si>
  <si>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</si>
  <si>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</si>
  <si>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</si>
  <si>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</si>
  <si>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</si>
  <si>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</si>
  <si>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</si>
  <si>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</si>
  <si>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</si>
  <si>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</si>
  <si>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</si>
  <si>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</si>
  <si>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</si>
  <si>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</si>
  <si>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</si>
  <si>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</si>
  <si>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</si>
  <si>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</si>
  <si>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</si>
  <si>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</si>
  <si>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</si>
  <si>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</si>
  <si>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</si>
  <si>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</si>
  <si>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</si>
  <si>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</si>
  <si>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</si>
  <si>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</si>
  <si>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</si>
  <si>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</si>
  <si>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</si>
  <si>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</si>
  <si>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</si>
  <si>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</si>
  <si>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</si>
  <si>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</si>
  <si>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</si>
  <si>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</si>
  <si>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</si>
  <si>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</si>
  <si>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</si>
  <si>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</si>
  <si>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</si>
  <si>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</si>
  <si>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</si>
  <si>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</si>
  <si>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</si>
  <si>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</si>
  <si>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</si>
  <si>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</si>
  <si>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</si>
  <si>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</si>
  <si>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</si>
  <si>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</si>
  <si>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</si>
  <si>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</si>
  <si>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</si>
  <si>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</si>
  <si>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</si>
  <si>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</si>
  <si>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</si>
  <si>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</si>
  <si>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</si>
  <si>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</si>
  <si>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</si>
  <si>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</si>
  <si>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</si>
  <si>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</si>
  <si>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</si>
  <si>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</si>
  <si>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</si>
  <si>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</si>
  <si>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</si>
  <si>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</si>
  <si>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</si>
  <si>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</si>
  <si>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</si>
  <si>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</si>
  <si>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</si>
  <si>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</si>
  <si>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</si>
  <si>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</si>
  <si>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</si>
  <si>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</si>
  <si>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</si>
  <si>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</si>
  <si>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</si>
  <si>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</si>
  <si>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</si>
  <si>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</si>
  <si>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</si>
  <si>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</si>
  <si>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</si>
  <si>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</si>
  <si>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</si>
  <si>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</si>
  <si>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</si>
  <si>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</si>
  <si>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</si>
  <si>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</si>
  <si>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</si>
  <si>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</si>
  <si>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</si>
  <si>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</si>
  <si>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</si>
  <si>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</si>
  <si>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</si>
  <si>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</si>
  <si>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</si>
  <si>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</si>
  <si>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</si>
  <si>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</si>
  <si>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</si>
  <si>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</si>
  <si>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</si>
  <si>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</si>
  <si>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</si>
  <si>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</si>
  <si>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</si>
  <si>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</si>
  <si>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</si>
  <si>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</si>
  <si>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</si>
  <si>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</si>
  <si>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</si>
  <si>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</si>
  <si>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</si>
  <si>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</si>
  <si>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</si>
  <si>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</si>
  <si>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</si>
  <si>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</si>
  <si>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</si>
  <si>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</si>
  <si>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</si>
  <si>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</si>
  <si>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</si>
  <si>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</si>
  <si>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</si>
  <si>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</si>
  <si>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</si>
  <si>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</si>
  <si>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</si>
  <si>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</si>
  <si>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</si>
  <si>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</si>
  <si>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</si>
  <si>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</si>
  <si>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</si>
  <si>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</si>
  <si>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</si>
  <si>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</si>
  <si>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</si>
  <si>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</si>
  <si>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</si>
  <si>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</si>
  <si>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</si>
  <si>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</si>
  <si>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</si>
  <si>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</si>
  <si>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</si>
  <si>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</si>
  <si>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</si>
  <si>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</si>
  <si>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</si>
  <si>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</si>
  <si>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</si>
  <si>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</si>
  <si>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</si>
  <si>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</si>
  <si>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</si>
  <si>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</si>
  <si>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</si>
  <si>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</si>
  <si>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</si>
  <si>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</si>
  <si>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</si>
  <si>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</si>
  <si>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</si>
  <si>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</si>
  <si>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</si>
  <si>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</si>
  <si>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</si>
  <si>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</si>
  <si>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</si>
  <si>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</si>
  <si>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</si>
  <si>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</si>
  <si>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</si>
  <si>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</si>
  <si>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</si>
  <si>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</si>
  <si>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</si>
  <si>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</si>
  <si>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</si>
  <si>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</si>
  <si>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</si>
  <si>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</si>
  <si>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</si>
  <si>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</si>
  <si>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</si>
  <si>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</si>
  <si>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</si>
  <si>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</si>
  <si>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</si>
  <si>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</si>
  <si>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</si>
  <si>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</si>
  <si>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</si>
  <si>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</si>
  <si>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</si>
  <si>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</si>
  <si>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</si>
  <si>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</si>
  <si>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</si>
  <si>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</si>
  <si>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</si>
  <si>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</si>
  <si>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</si>
  <si>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</si>
  <si>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</si>
  <si>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</si>
  <si>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</si>
  <si>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</si>
  <si>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</si>
  <si>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</si>
  <si>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</si>
  <si>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</si>
  <si>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</si>
  <si>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</si>
  <si>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</si>
  <si>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</si>
  <si>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</si>
  <si>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</si>
  <si>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</si>
  <si>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</si>
  <si>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</si>
  <si>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</si>
  <si>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</si>
  <si>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</si>
  <si>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</si>
  <si>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</si>
  <si>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</si>
  <si>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</si>
  <si>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</si>
  <si>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</si>
  <si>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</si>
  <si>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</si>
  <si>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</si>
  <si>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</si>
  <si>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</si>
  <si>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</si>
  <si>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</si>
  <si>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</si>
  <si>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</si>
  <si>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</si>
  <si>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</si>
  <si>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</si>
  <si>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</si>
  <si>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</si>
  <si>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</si>
  <si>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</si>
  <si>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</si>
  <si>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</si>
  <si>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</si>
  <si>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</si>
  <si>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</si>
  <si>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</si>
  <si>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</si>
  <si>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</si>
  <si>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</si>
  <si>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</si>
  <si>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</si>
  <si>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</si>
  <si>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</si>
  <si>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</si>
  <si>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</si>
  <si>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</si>
  <si>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</si>
  <si>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</si>
  <si>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</si>
  <si>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</si>
  <si>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</si>
  <si>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</si>
  <si>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</si>
  <si>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</si>
  <si>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</si>
  <si>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</si>
  <si>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</si>
  <si>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</si>
  <si>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</si>
  <si>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</si>
  <si>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</si>
  <si>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</si>
  <si>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</si>
  <si>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</si>
  <si>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</si>
  <si>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</si>
  <si>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</si>
  <si>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</si>
  <si>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</si>
  <si>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</si>
  <si>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</si>
  <si>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</si>
  <si>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</si>
  <si>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</si>
  <si>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</si>
  <si>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</si>
  <si>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</si>
  <si>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</si>
  <si>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</si>
  <si>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</si>
  <si>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</si>
  <si>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</si>
  <si>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</si>
  <si>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</si>
  <si>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</si>
  <si>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</si>
  <si>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</si>
  <si>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</si>
  <si>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</si>
  <si>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</si>
  <si>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</si>
  <si>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</si>
  <si>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</si>
  <si>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</si>
  <si>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</si>
  <si>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</si>
  <si>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</si>
  <si>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</si>
  <si>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</si>
  <si>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</si>
  <si>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</si>
  <si>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</si>
  <si>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</si>
  <si>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</si>
  <si>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</si>
  <si>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</si>
  <si>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</si>
  <si>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</si>
  <si>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</si>
  <si>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</si>
  <si>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</si>
  <si>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</si>
  <si>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</si>
  <si>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</si>
  <si>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</si>
  <si>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</si>
  <si>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</si>
  <si>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</si>
  <si>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</si>
  <si>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</si>
  <si>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</si>
  <si>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</si>
  <si>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</si>
  <si>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</si>
  <si>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</si>
  <si>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</si>
  <si>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</si>
  <si>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</si>
  <si>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</si>
  <si>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</si>
  <si>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</si>
  <si>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</si>
  <si>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</si>
  <si>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</si>
  <si>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</si>
  <si>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</si>
  <si>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</si>
  <si>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</si>
  <si>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</si>
  <si>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</si>
  <si>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</si>
  <si>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</si>
  <si>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</si>
  <si>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</si>
  <si>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</si>
  <si>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</si>
  <si>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</si>
  <si>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</si>
  <si>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</si>
  <si>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</si>
  <si>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</si>
  <si>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</si>
  <si>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</si>
  <si>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</si>
  <si>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</si>
  <si>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</si>
  <si>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</si>
  <si>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</si>
  <si>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</si>
  <si>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</si>
  <si>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</si>
  <si>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</si>
  <si>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</si>
  <si>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</si>
  <si>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</si>
  <si>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</si>
  <si>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</si>
  <si>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</si>
  <si>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</si>
  <si>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</si>
  <si>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</si>
  <si>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</si>
  <si>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</si>
  <si>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</si>
  <si>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</si>
  <si>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</si>
  <si>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</si>
  <si>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</si>
  <si>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</si>
  <si>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</si>
  <si>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</si>
  <si>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</si>
  <si>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</si>
  <si>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</si>
  <si>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</si>
  <si>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</si>
  <si>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</si>
  <si>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</si>
  <si>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</si>
  <si>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</si>
  <si>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</si>
  <si>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</si>
  <si>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</si>
  <si>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</si>
  <si>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</si>
  <si>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</si>
  <si>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</si>
  <si>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</si>
  <si>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</si>
  <si>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</si>
  <si>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</si>
  <si>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</si>
  <si>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</si>
  <si>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</si>
  <si>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</si>
  <si>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</si>
  <si>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</si>
  <si>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</si>
  <si>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</si>
  <si>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</si>
  <si>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</si>
  <si>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</si>
  <si>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</si>
  <si>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</si>
  <si>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</si>
  <si>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</si>
  <si>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</si>
  <si>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</si>
  <si>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</si>
  <si>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</si>
  <si>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</si>
  <si>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</si>
  <si>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</si>
  <si>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</si>
  <si>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</si>
  <si>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</si>
  <si>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</si>
  <si>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</si>
  <si>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</si>
  <si>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</si>
  <si>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</si>
  <si>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</si>
  <si>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</si>
  <si>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</si>
  <si>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</si>
  <si>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</si>
  <si>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</si>
  <si>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</si>
  <si>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</si>
  <si>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</si>
  <si>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</si>
  <si>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</si>
  <si>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</si>
  <si>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</si>
  <si>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</si>
  <si>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</si>
  <si>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</si>
  <si>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</si>
  <si>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</si>
  <si>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</si>
  <si>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</si>
  <si>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</si>
  <si>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</si>
  <si>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</si>
  <si>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</si>
  <si>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</si>
  <si>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</si>
  <si>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</si>
  <si>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</si>
  <si>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</si>
  <si>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</si>
  <si>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</si>
  <si>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</si>
  <si>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</si>
  <si>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</si>
  <si>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</si>
  <si>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</si>
  <si>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</si>
  <si>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</si>
  <si>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</si>
  <si>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</si>
  <si>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</si>
  <si>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</si>
  <si>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</si>
  <si>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</si>
  <si>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</si>
  <si>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</si>
  <si>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</si>
  <si>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</si>
  <si>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</si>
  <si>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</si>
  <si>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</si>
  <si>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</si>
  <si>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</si>
  <si>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</si>
  <si>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</si>
  <si>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</si>
  <si>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</si>
  <si>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</si>
  <si>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</si>
  <si>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</si>
  <si>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</si>
  <si>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</si>
  <si>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</si>
  <si>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</si>
  <si>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</si>
  <si>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</si>
  <si>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</si>
  <si>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</si>
  <si>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</si>
  <si>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</si>
  <si>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</si>
  <si>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</si>
  <si>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</si>
  <si>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</si>
  <si>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</si>
  <si>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</si>
  <si>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</si>
  <si>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</si>
  <si>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</si>
  <si>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</si>
  <si>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</si>
  <si>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</si>
  <si>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</si>
  <si>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</si>
  <si>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</si>
  <si>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</si>
  <si>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</si>
  <si>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</si>
  <si>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</si>
  <si>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</si>
  <si>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</si>
  <si>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</si>
  <si>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</si>
  <si>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</si>
  <si>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</si>
  <si>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</si>
  <si>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</si>
  <si>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</si>
  <si>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</si>
  <si>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</si>
  <si>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</si>
  <si>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</si>
  <si>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</si>
  <si>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</si>
  <si>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</si>
  <si>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</si>
  <si>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</si>
  <si>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</si>
  <si>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</si>
  <si>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</si>
  <si>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</si>
  <si>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</si>
  <si>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</si>
  <si>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</si>
  <si>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</si>
  <si>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</si>
  <si>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</si>
  <si>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</si>
  <si>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</si>
  <si>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</si>
  <si>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</si>
  <si>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</si>
  <si>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</si>
  <si>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</si>
  <si>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</si>
  <si>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</si>
  <si>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</si>
  <si>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</si>
  <si>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</si>
  <si>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</si>
  <si>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</si>
  <si>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</si>
  <si>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</si>
  <si>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</si>
  <si>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</si>
  <si>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</si>
  <si>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</si>
  <si>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</si>
  <si>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</si>
  <si>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</si>
  <si>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</si>
  <si>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</si>
  <si>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</si>
  <si>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</si>
  <si>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</si>
  <si>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</si>
  <si>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</si>
  <si>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</si>
  <si>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</si>
  <si>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</si>
  <si>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</si>
  <si>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</si>
  <si>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</si>
  <si>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</si>
  <si>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</si>
  <si>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</si>
  <si>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</si>
  <si>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</si>
  <si>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</si>
  <si>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</si>
  <si>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</si>
  <si>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</si>
  <si>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</si>
  <si>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</si>
  <si>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</si>
  <si>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</si>
  <si>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</si>
  <si>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</si>
  <si>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</si>
  <si>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</si>
  <si>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</si>
  <si>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</si>
  <si>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</si>
  <si>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</si>
  <si>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</si>
  <si>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</si>
  <si>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</si>
  <si>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</si>
  <si>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</si>
  <si>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</si>
  <si>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</si>
  <si>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</si>
  <si>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</si>
  <si>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</si>
  <si>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</si>
  <si>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</si>
  <si>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</si>
  <si>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</si>
  <si>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</si>
  <si>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</si>
  <si>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</si>
  <si>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</si>
  <si>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</si>
  <si>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</si>
  <si>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</si>
  <si>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</si>
  <si>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</si>
  <si>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</si>
  <si>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</si>
  <si>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</si>
  <si>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</si>
  <si>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</si>
  <si>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</si>
  <si>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</si>
  <si>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</si>
  <si>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</si>
  <si>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</si>
  <si>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</si>
  <si>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</si>
  <si>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</si>
  <si>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</si>
  <si>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</si>
  <si>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</si>
  <si>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</si>
  <si>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</si>
  <si>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</si>
  <si>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</si>
  <si>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</si>
  <si>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</si>
  <si>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</si>
  <si>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</si>
  <si>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</si>
  <si>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</si>
  <si>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</si>
  <si>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</si>
  <si>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</si>
  <si>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</si>
  <si>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</si>
  <si>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</si>
  <si>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</si>
  <si>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</si>
  <si>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</si>
  <si>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</si>
  <si>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</si>
  <si>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</si>
  <si>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</si>
  <si>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</si>
  <si>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</si>
  <si>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</si>
  <si>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</si>
  <si>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</si>
  <si>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</si>
  <si>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</si>
  <si>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</si>
  <si>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</si>
  <si>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</si>
  <si>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</si>
  <si>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</si>
  <si>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</si>
  <si>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</si>
  <si>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</si>
  <si>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</si>
  <si>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</si>
  <si>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</si>
  <si>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</si>
  <si>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</si>
  <si>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</si>
  <si>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</si>
  <si>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</si>
  <si>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</si>
  <si>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</si>
  <si>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</si>
  <si>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</si>
  <si>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</si>
  <si>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</si>
  <si>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</si>
  <si>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</si>
  <si>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</si>
  <si>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</si>
  <si>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</si>
  <si>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</si>
  <si>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</si>
  <si>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</si>
  <si>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</si>
  <si>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</si>
  <si>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</si>
  <si>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</si>
  <si>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</si>
  <si>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</si>
  <si>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</si>
  <si>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</si>
  <si>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</si>
  <si>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</si>
  <si>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</si>
  <si>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</si>
  <si>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</si>
  <si>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</si>
  <si>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</si>
  <si>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</si>
  <si>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</si>
  <si>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</si>
  <si>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</si>
  <si>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</si>
  <si>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</si>
  <si>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</si>
  <si>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</si>
  <si>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</si>
  <si>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</si>
  <si>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</si>
  <si>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</si>
  <si>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</si>
  <si>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</si>
  <si>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</si>
  <si>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</si>
  <si>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</si>
  <si>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</si>
  <si>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</si>
  <si>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</si>
  <si>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</si>
  <si>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</si>
  <si>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</si>
  <si>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</si>
  <si>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</si>
  <si>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</si>
  <si>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</si>
  <si>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</si>
  <si>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</si>
  <si>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</si>
  <si>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</si>
  <si>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</si>
  <si>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</si>
  <si>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</si>
  <si>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</si>
  <si>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</si>
  <si>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</si>
  <si>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</si>
  <si>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</si>
  <si>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</si>
  <si>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</si>
  <si>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</si>
  <si>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</si>
  <si>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</si>
  <si>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</si>
  <si>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</si>
  <si>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</si>
  <si>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</si>
  <si>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</si>
  <si>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</si>
  <si>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</si>
  <si>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</si>
  <si>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</si>
  <si>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</si>
  <si>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</si>
  <si>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</si>
  <si>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</si>
  <si>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</si>
  <si>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</si>
  <si>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</si>
  <si>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</si>
  <si>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</si>
  <si>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</si>
  <si>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</si>
  <si>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</si>
  <si>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</si>
  <si>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</si>
  <si>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</si>
  <si>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</si>
  <si>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</si>
  <si>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</si>
  <si>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</si>
  <si>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</si>
  <si>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</si>
  <si>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</si>
  <si>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</si>
  <si>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</si>
  <si>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</si>
  <si>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</si>
  <si>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</si>
  <si>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</si>
  <si>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</si>
  <si>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</si>
  <si>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</si>
  <si>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</si>
  <si>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</si>
  <si>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</si>
  <si>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</si>
  <si>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</si>
  <si>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</si>
  <si>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</si>
  <si>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</si>
  <si>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</si>
  <si>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</si>
  <si>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</si>
  <si>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</si>
  <si>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</si>
  <si>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</si>
  <si>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</si>
  <si>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</si>
  <si>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</si>
  <si>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</si>
  <si>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</si>
  <si>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</si>
  <si>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</si>
  <si>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</si>
  <si>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</si>
  <si>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</si>
  <si>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</si>
  <si>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</si>
  <si>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</si>
  <si>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</si>
  <si>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</si>
  <si>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</si>
  <si>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</si>
  <si>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</si>
  <si>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</si>
  <si>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</si>
  <si>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</si>
  <si>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</si>
  <si>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</si>
  <si>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</si>
  <si>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</si>
  <si>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</si>
  <si>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</si>
  <si>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</si>
  <si>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</si>
  <si>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</si>
  <si>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</si>
  <si>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</si>
  <si>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</si>
  <si>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</si>
  <si>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</si>
  <si>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</si>
  <si>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</si>
  <si>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</si>
  <si>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</si>
  <si>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</si>
  <si>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</si>
  <si>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</si>
  <si>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</si>
  <si>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</si>
  <si>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</si>
  <si>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</si>
  <si>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</si>
  <si>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</si>
  <si>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</si>
  <si>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</si>
  <si>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</si>
  <si>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</si>
  <si>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</si>
  <si>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</si>
  <si>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</si>
  <si>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</si>
  <si>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</si>
  <si>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</si>
  <si>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</si>
  <si>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</si>
  <si>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</si>
  <si>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</si>
  <si>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</si>
  <si>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</si>
  <si>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</si>
  <si>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</si>
  <si>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</si>
  <si>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</si>
  <si>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</si>
  <si>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</si>
  <si>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</si>
  <si>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</si>
  <si>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</si>
  <si>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</si>
  <si>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</si>
  <si>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</si>
  <si>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</si>
  <si>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</si>
  <si>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</si>
  <si>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</si>
  <si>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</si>
  <si>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</si>
  <si>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</si>
  <si>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</si>
  <si>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</si>
  <si>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</si>
  <si>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</si>
  <si>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</si>
  <si>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</si>
  <si>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</si>
  <si>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</si>
  <si>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</si>
  <si>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</si>
  <si>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</si>
  <si>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</si>
  <si>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</si>
  <si>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</si>
  <si>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</si>
  <si>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</si>
  <si>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</si>
  <si>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</si>
  <si>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</si>
  <si>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</si>
  <si>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</si>
  <si>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</si>
  <si>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</si>
  <si>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</si>
  <si>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</si>
  <si>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</si>
  <si>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</si>
  <si>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</si>
  <si>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</si>
  <si>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</si>
  <si>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</si>
  <si>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</si>
  <si>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</si>
  <si>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</si>
  <si>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</si>
  <si>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</si>
  <si>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</si>
  <si>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</si>
  <si>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</si>
  <si>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</si>
  <si>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</si>
  <si>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</si>
  <si>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</si>
  <si>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</si>
  <si>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</si>
  <si>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</si>
  <si>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</si>
  <si>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</si>
  <si>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</si>
  <si>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</si>
  <si>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</si>
  <si>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</si>
  <si>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</si>
  <si>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</si>
  <si>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</si>
  <si>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</si>
  <si>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</si>
  <si>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</si>
  <si>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</si>
  <si>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</si>
  <si>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</si>
  <si>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</si>
  <si>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</si>
  <si>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</si>
  <si>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</si>
  <si>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</si>
  <si>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</si>
  <si>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</si>
  <si>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</si>
  <si>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</si>
  <si>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</si>
  <si>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</si>
  <si>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</si>
  <si>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</si>
  <si>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</si>
  <si>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</si>
  <si>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</si>
  <si>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</si>
  <si>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</si>
  <si>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</si>
  <si>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</si>
  <si>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</si>
  <si>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</si>
  <si>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</si>
  <si>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</si>
  <si>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</si>
  <si>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</si>
  <si>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</si>
  <si>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</si>
  <si>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</si>
  <si>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</si>
  <si>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</si>
  <si>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</si>
  <si>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</si>
  <si>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</si>
  <si>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</si>
  <si>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</si>
  <si>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</si>
  <si>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</si>
  <si>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</si>
  <si>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</si>
  <si>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</si>
  <si>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</si>
  <si>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</si>
  <si>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</si>
  <si>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</si>
  <si>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</si>
  <si>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</si>
  <si>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</si>
  <si>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</si>
  <si>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</si>
  <si>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</si>
  <si>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</si>
  <si>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</si>
  <si>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</si>
  <si>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</si>
  <si>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</si>
  <si>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</si>
  <si>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</si>
  <si>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</si>
  <si>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</si>
  <si>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</si>
  <si>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</si>
  <si>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</si>
  <si>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</si>
  <si>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</si>
  <si>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</si>
  <si>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</si>
  <si>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</si>
  <si>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</si>
  <si>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</si>
  <si>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</si>
  <si>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</si>
  <si>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</si>
  <si>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</si>
  <si>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</si>
  <si>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</si>
  <si>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</si>
  <si>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</si>
  <si>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</si>
  <si>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</si>
  <si>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</si>
  <si>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</si>
  <si>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</si>
  <si>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</si>
  <si>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</si>
  <si>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</si>
  <si>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</si>
  <si>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</si>
  <si>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</si>
  <si>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</si>
  <si>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</si>
  <si>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</si>
  <si>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</si>
  <si>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</si>
  <si>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</si>
  <si>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</si>
  <si>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</si>
  <si>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</si>
  <si>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</si>
  <si>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</si>
  <si>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</si>
  <si>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</si>
  <si>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</si>
  <si>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</si>
  <si>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</si>
  <si>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</si>
  <si>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</si>
  <si>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</si>
  <si>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</si>
  <si>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</si>
  <si>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</si>
  <si>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</si>
  <si>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</si>
  <si>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</si>
  <si>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</si>
  <si>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</si>
  <si>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</si>
  <si>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</si>
  <si>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</si>
  <si>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</si>
  <si>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</si>
  <si>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</si>
  <si>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</si>
  <si>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</si>
  <si>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</si>
  <si>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</si>
  <si>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</si>
  <si>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</si>
  <si>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</si>
  <si>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</si>
  <si>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</si>
  <si>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</si>
  <si>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</si>
  <si>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</si>
  <si>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</si>
  <si>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</si>
  <si>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</si>
  <si>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</si>
  <si>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</si>
  <si>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</si>
  <si>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</si>
  <si>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</si>
  <si>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</si>
  <si>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</si>
  <si>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</si>
  <si>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</si>
  <si>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</si>
  <si>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</si>
  <si>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</si>
  <si>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</si>
  <si>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</si>
  <si>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</si>
  <si>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</si>
  <si>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</si>
  <si>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</si>
  <si>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</si>
  <si>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</si>
  <si>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</si>
  <si>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</si>
  <si>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</si>
  <si>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</si>
  <si>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</si>
  <si>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</si>
  <si>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</si>
  <si>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</si>
  <si>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</si>
  <si>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</si>
  <si>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</si>
  <si>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</si>
  <si>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</si>
  <si>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</si>
  <si>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</si>
  <si>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</si>
  <si>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</si>
  <si>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</si>
  <si>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</si>
  <si>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</si>
  <si>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</si>
  <si>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</si>
  <si>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</si>
  <si>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</si>
  <si>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</si>
  <si>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</si>
  <si>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</si>
  <si>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</si>
  <si>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</si>
  <si>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</si>
  <si>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</si>
  <si>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</si>
  <si>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</si>
  <si>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</si>
  <si>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</si>
  <si>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</si>
  <si>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</si>
  <si>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</si>
  <si>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</si>
  <si>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</si>
  <si>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</si>
  <si>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</si>
  <si>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</si>
  <si>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</si>
  <si>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</si>
  <si>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</si>
  <si>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</si>
  <si>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</si>
  <si>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</si>
  <si>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</si>
  <si>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</si>
  <si>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</si>
  <si>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</si>
  <si>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</si>
  <si>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</si>
  <si>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</si>
  <si>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</si>
  <si>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</si>
  <si>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</si>
  <si>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</si>
  <si>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</si>
  <si>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</si>
  <si>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</si>
  <si>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</si>
  <si>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</si>
  <si>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</si>
  <si>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</si>
  <si>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</si>
  <si>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</si>
  <si>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</si>
  <si>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</si>
  <si>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</si>
  <si>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</si>
  <si>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</si>
  <si>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</si>
  <si>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</si>
  <si>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</si>
  <si>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</si>
  <si>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</si>
  <si>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</si>
  <si>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</si>
  <si>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</si>
  <si>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</si>
  <si>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</si>
  <si>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</si>
  <si>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</si>
  <si>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</si>
  <si>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</si>
  <si>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</si>
  <si>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</si>
  <si>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</si>
  <si>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</si>
  <si>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</si>
  <si>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</si>
  <si>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</si>
  <si>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</si>
  <si>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</si>
  <si>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</si>
  <si>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</si>
  <si>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</si>
  <si>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</si>
  <si>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</si>
  <si>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</si>
  <si>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</si>
  <si>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</si>
  <si>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</si>
  <si>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</si>
  <si>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</si>
  <si>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</si>
  <si>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</si>
  <si>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</si>
  <si>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</si>
  <si>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</si>
  <si>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</si>
  <si>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</si>
  <si>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</si>
  <si>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</si>
  <si>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</si>
  <si>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</si>
  <si>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</si>
  <si>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</si>
  <si>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</si>
  <si>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</si>
  <si>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</si>
  <si>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</si>
  <si>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</si>
  <si>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</si>
  <si>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</si>
  <si>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</si>
  <si>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</si>
  <si>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</si>
  <si>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</si>
  <si>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</si>
  <si>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</si>
  <si>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</si>
  <si>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</si>
  <si>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</si>
  <si>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</si>
  <si>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</si>
  <si>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</si>
  <si>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</si>
  <si>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</si>
  <si>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</si>
  <si>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</si>
  <si>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</si>
  <si>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</si>
  <si>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</si>
  <si>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</si>
  <si>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</si>
  <si>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</si>
  <si>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</si>
  <si>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</si>
  <si>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</si>
  <si>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</si>
  <si>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</si>
  <si>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</si>
  <si>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</si>
  <si>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</si>
  <si>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</si>
  <si>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</si>
  <si>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</si>
  <si>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</si>
  <si>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</si>
  <si>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</si>
  <si>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</si>
  <si>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</si>
  <si>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</si>
  <si>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</si>
  <si>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</si>
  <si>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</si>
  <si>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</si>
  <si>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</si>
  <si>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</si>
  <si>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</si>
  <si>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</si>
  <si>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</si>
  <si>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</si>
  <si>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</si>
  <si>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</si>
  <si>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</si>
  <si>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</si>
  <si>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</si>
  <si>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</si>
  <si>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</si>
  <si>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</si>
  <si>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</si>
  <si>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</si>
  <si>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</si>
  <si>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</si>
  <si>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</si>
  <si>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</si>
  <si>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</si>
  <si>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</si>
  <si>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</si>
  <si>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</si>
  <si>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</si>
  <si>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</si>
  <si>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</si>
  <si>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</si>
  <si>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</si>
  <si>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</si>
  <si>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</si>
  <si>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</si>
  <si>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</si>
  <si>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</si>
  <si>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</si>
  <si>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</si>
  <si>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</si>
  <si>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</si>
  <si>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</si>
  <si>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</si>
  <si>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</si>
  <si>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</si>
  <si>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</si>
  <si>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</si>
  <si>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</si>
  <si>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</si>
  <si>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</si>
  <si>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</si>
  <si>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</si>
  <si>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</si>
  <si>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</si>
  <si>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</si>
  <si>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</si>
  <si>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</si>
  <si>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</si>
  <si>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</si>
  <si>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</si>
  <si>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</si>
  <si>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</si>
  <si>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</si>
  <si>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</si>
  <si>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</si>
  <si>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</si>
  <si>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</si>
  <si>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</si>
  <si>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</si>
  <si>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</si>
  <si>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</si>
  <si>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</si>
  <si>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</si>
  <si>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</si>
  <si>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</si>
  <si>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</si>
  <si>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</si>
  <si>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</si>
  <si>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</si>
  <si>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</si>
  <si>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</si>
  <si>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</si>
  <si>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</si>
  <si>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</si>
  <si>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</si>
  <si>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</si>
  <si>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</si>
  <si>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</si>
  <si>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</si>
  <si>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</si>
  <si>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</si>
  <si>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</si>
  <si>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</si>
  <si>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</si>
  <si>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</si>
  <si>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</si>
  <si>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</si>
  <si>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</si>
  <si>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</si>
  <si>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</si>
  <si>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</si>
  <si>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</si>
  <si>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</si>
  <si>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</si>
  <si>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</si>
  <si>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</si>
  <si>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</si>
  <si>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</si>
  <si>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</si>
  <si>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</si>
  <si>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</si>
  <si>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</si>
  <si>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</si>
  <si>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</si>
  <si>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</si>
  <si>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</si>
  <si>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</si>
  <si>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</si>
  <si>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</si>
  <si>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</si>
  <si>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</si>
  <si>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</si>
  <si>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</si>
  <si>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</si>
  <si>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</si>
  <si>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</si>
  <si>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</si>
  <si>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</si>
  <si>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</si>
  <si>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</si>
  <si>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</si>
  <si>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</si>
  <si>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</si>
  <si>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</si>
  <si>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</si>
  <si>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</si>
  <si>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</si>
  <si>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</si>
  <si>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</si>
  <si>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</si>
  <si>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</si>
  <si>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</si>
  <si>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</si>
  <si>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</si>
  <si>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</si>
  <si>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</si>
  <si>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</si>
  <si>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</si>
  <si>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</si>
  <si>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</si>
  <si>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</si>
  <si>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</si>
  <si>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</si>
  <si>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</si>
  <si>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</si>
  <si>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</si>
  <si>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</si>
  <si>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</si>
  <si>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</si>
  <si>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</si>
  <si>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</si>
  <si>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</si>
  <si>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</si>
  <si>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</si>
  <si>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</si>
  <si>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</si>
  <si>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</si>
  <si>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</si>
  <si>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</si>
  <si>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</si>
  <si>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</si>
  <si>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</si>
  <si>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</si>
  <si>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</si>
  <si>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</si>
  <si>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</si>
  <si>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</si>
  <si>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</si>
  <si>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</si>
  <si>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</si>
  <si>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</si>
  <si>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</si>
  <si>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</si>
  <si>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</si>
  <si>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</si>
  <si>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</si>
  <si>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</si>
  <si>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</si>
  <si>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</si>
  <si>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</si>
  <si>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</si>
  <si>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</si>
  <si>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</si>
  <si>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</si>
  <si>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</si>
  <si>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</si>
  <si>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</si>
  <si>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</si>
  <si>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</si>
  <si>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</si>
  <si>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</si>
  <si>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</si>
  <si>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</si>
  <si>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</si>
  <si>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</si>
  <si>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</si>
  <si>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</si>
  <si>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</si>
  <si>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</si>
  <si>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</si>
  <si>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</si>
  <si>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</si>
  <si>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</si>
  <si>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</si>
  <si>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</si>
  <si>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</si>
  <si>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</si>
  <si>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</si>
  <si>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</si>
  <si>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</si>
  <si>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</si>
  <si>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</si>
  <si>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</si>
  <si>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</si>
  <si>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</si>
  <si>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</si>
  <si>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</si>
  <si>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</si>
  <si>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</si>
  <si>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</si>
  <si>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</si>
  <si>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</si>
  <si>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</si>
  <si>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</si>
  <si>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</si>
  <si>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</si>
  <si>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</si>
  <si>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</si>
  <si>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</si>
  <si>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</si>
  <si>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</si>
  <si>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</si>
  <si>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</si>
  <si>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</si>
  <si>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</si>
  <si>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</si>
  <si>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</si>
  <si>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</si>
  <si>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</si>
  <si>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</si>
  <si>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</si>
  <si>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</si>
  <si>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</si>
  <si>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</si>
  <si>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</si>
  <si>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</si>
  <si>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</si>
  <si>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</si>
  <si>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</si>
  <si>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</si>
  <si>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</si>
  <si>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</si>
  <si>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</si>
  <si>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</si>
  <si>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</si>
  <si>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</si>
  <si>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</si>
  <si>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</si>
  <si>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</si>
  <si>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</si>
  <si>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</si>
  <si>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</si>
  <si>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</si>
  <si>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</si>
  <si>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</si>
  <si>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</si>
  <si>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</si>
  <si>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</si>
  <si>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</si>
  <si>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</si>
  <si>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</si>
  <si>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</si>
  <si>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</si>
  <si>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</si>
  <si>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</si>
  <si>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</si>
  <si>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</si>
  <si>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</si>
  <si>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</si>
  <si>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</si>
  <si>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</si>
  <si>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</si>
  <si>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</si>
  <si>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</si>
  <si>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</si>
  <si>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</si>
  <si>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</si>
  <si>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</si>
  <si>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</si>
  <si>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</si>
  <si>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</si>
  <si>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</si>
  <si>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</si>
  <si>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</si>
  <si>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</si>
  <si>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</si>
  <si>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</si>
  <si>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</si>
  <si>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</si>
  <si>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</si>
  <si>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</si>
  <si>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</si>
  <si>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</si>
  <si>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</si>
  <si>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</si>
  <si>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</si>
  <si>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</si>
  <si>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</si>
  <si>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</si>
  <si>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</si>
  <si>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</si>
  <si>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</si>
  <si>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</si>
  <si>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</si>
  <si>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</si>
  <si>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</si>
  <si>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</si>
  <si>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</si>
  <si>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</si>
  <si>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</si>
  <si>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</si>
  <si>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</si>
  <si>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</si>
  <si>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</si>
  <si>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</si>
  <si>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</si>
  <si>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</si>
  <si>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</si>
  <si>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</si>
  <si>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</si>
  <si>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</si>
  <si>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</si>
  <si>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</si>
  <si>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</si>
  <si>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</si>
  <si>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</si>
  <si>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</si>
  <si>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</si>
  <si>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</si>
  <si>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</si>
  <si>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</si>
  <si>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</si>
  <si>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</si>
  <si>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</si>
  <si>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</si>
  <si>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</si>
  <si>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</si>
  <si>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</si>
  <si>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</si>
  <si>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</si>
  <si>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</si>
  <si>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</si>
  <si>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</si>
  <si>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</si>
  <si>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</si>
  <si>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</si>
  <si>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</si>
  <si>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</si>
  <si>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</si>
  <si>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</si>
  <si>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</si>
  <si>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</si>
  <si>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</si>
  <si>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</si>
  <si>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</si>
  <si>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</si>
  <si>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</si>
  <si>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</si>
  <si>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</si>
  <si>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</si>
  <si>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</si>
  <si>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</si>
  <si>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</si>
  <si>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</si>
  <si>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</si>
  <si>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</si>
  <si>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</si>
  <si>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</si>
  <si>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</si>
  <si>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</si>
  <si>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</si>
  <si>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</si>
  <si>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</si>
  <si>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</si>
  <si>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</si>
  <si>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</si>
  <si>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</si>
  <si>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</si>
  <si>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</si>
  <si>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</si>
  <si>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</si>
  <si>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</si>
  <si>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</si>
  <si>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</si>
  <si>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</si>
  <si>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</si>
  <si>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</si>
  <si>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</si>
  <si>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</si>
  <si>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</si>
  <si>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</si>
  <si>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</si>
  <si>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</si>
  <si>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</si>
  <si>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</si>
  <si>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</si>
  <si>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</si>
  <si>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</si>
  <si>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</si>
  <si>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</si>
  <si>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</si>
  <si>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</si>
  <si>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</si>
  <si>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</si>
  <si>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</si>
  <si>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</si>
  <si>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</si>
  <si>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</si>
  <si>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</si>
  <si>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</si>
  <si>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</si>
  <si>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</si>
  <si>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</si>
  <si>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</si>
  <si>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</si>
  <si>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</si>
  <si>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</si>
  <si>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</si>
  <si>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</si>
  <si>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</si>
  <si>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</si>
  <si>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</si>
  <si>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</si>
  <si>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</si>
  <si>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</si>
  <si>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</si>
  <si>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</si>
  <si>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</si>
  <si>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</si>
  <si>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</si>
  <si>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</si>
  <si>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</si>
  <si>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</si>
  <si>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</si>
  <si>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</si>
  <si>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</si>
  <si>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</si>
  <si>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</si>
  <si>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</si>
  <si>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</si>
  <si>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</si>
  <si>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</si>
  <si>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</si>
  <si>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</si>
  <si>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</si>
  <si>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</si>
  <si>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</si>
  <si>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</si>
  <si>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</si>
  <si>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</si>
  <si>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</si>
  <si>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</si>
  <si>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</si>
  <si>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</si>
  <si>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</si>
  <si>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</si>
  <si>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</si>
  <si>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</si>
  <si>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</si>
  <si>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</si>
  <si>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</si>
  <si>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</si>
  <si>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</si>
  <si>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</si>
  <si>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</si>
  <si>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</si>
  <si>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</si>
  <si>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</si>
  <si>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</si>
  <si>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</si>
  <si>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</si>
  <si>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</si>
  <si>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</si>
  <si>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</si>
  <si>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</si>
  <si>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</si>
  <si>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</si>
  <si>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</si>
  <si>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</si>
  <si>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</si>
  <si>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</si>
  <si>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</si>
  <si>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</si>
  <si>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</si>
  <si>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</si>
  <si>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</si>
  <si>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</si>
  <si>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</si>
  <si>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</si>
  <si>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</si>
  <si>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</si>
  <si>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</si>
  <si>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</si>
  <si>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</si>
  <si>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</si>
  <si>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</si>
  <si>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</si>
  <si>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</si>
  <si>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</si>
  <si>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</si>
  <si>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</si>
  <si>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</si>
  <si>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</si>
  <si>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</si>
  <si>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</si>
  <si>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</si>
  <si>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</si>
  <si>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</si>
  <si>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</si>
  <si>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</si>
  <si>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</si>
  <si>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</si>
  <si>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</si>
  <si>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</si>
  <si>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</si>
  <si>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</si>
  <si>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</si>
  <si>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</si>
  <si>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</si>
  <si>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</si>
  <si>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</si>
  <si>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</si>
  <si>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</si>
  <si>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</si>
  <si>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</si>
  <si>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</si>
  <si>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</si>
  <si>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</si>
  <si>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</si>
  <si>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</si>
  <si>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</si>
  <si>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</si>
  <si>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</si>
  <si>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</si>
  <si>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</si>
  <si>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</si>
  <si>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</si>
  <si>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</si>
  <si>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</si>
  <si>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</si>
  <si>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</si>
  <si>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</si>
  <si>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</si>
  <si>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</si>
  <si>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</si>
  <si>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</si>
  <si>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</si>
  <si>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</si>
  <si>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</si>
  <si>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</si>
  <si>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</si>
  <si>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</si>
  <si>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</si>
  <si>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</si>
  <si>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</si>
  <si>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</si>
  <si>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</si>
  <si>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</si>
  <si>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</si>
  <si>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</si>
  <si>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</si>
  <si>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</si>
  <si>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</si>
  <si>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</si>
  <si>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</si>
  <si>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</si>
  <si>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</si>
  <si>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</si>
  <si>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</si>
  <si>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</si>
  <si>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</si>
  <si>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</si>
  <si>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</si>
  <si>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</si>
  <si>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</si>
  <si>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</si>
  <si>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</si>
  <si>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</si>
  <si>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</si>
  <si>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</si>
  <si>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</si>
  <si>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</si>
  <si>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</si>
  <si>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</si>
  <si>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</si>
  <si>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</si>
  <si>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</si>
  <si>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</si>
  <si>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</si>
  <si>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</si>
  <si>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</si>
  <si>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</si>
  <si>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</si>
  <si>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</si>
  <si>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</si>
  <si>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</si>
  <si>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</si>
  <si>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</si>
  <si>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</si>
  <si>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</si>
  <si>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</si>
  <si>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</si>
  <si>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</si>
  <si>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</si>
  <si>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</si>
  <si>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</si>
  <si>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</si>
  <si>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</si>
  <si>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</si>
  <si>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</si>
  <si>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</si>
  <si>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</si>
  <si>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</si>
  <si>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</si>
  <si>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</si>
  <si>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</si>
  <si>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</si>
  <si>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</si>
  <si>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</si>
  <si>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</si>
  <si>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</si>
  <si>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</si>
  <si>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</si>
  <si>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</si>
  <si>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</si>
  <si>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</si>
  <si>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</si>
  <si>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</si>
  <si>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</si>
  <si>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</si>
  <si>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</si>
  <si>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</si>
  <si>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</si>
  <si>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</si>
  <si>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</si>
  <si>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</si>
  <si>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</si>
  <si>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</si>
  <si>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</si>
  <si>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</si>
  <si>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</si>
  <si>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</si>
  <si>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</si>
  <si>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</si>
  <si>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</si>
  <si>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</si>
  <si>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</si>
  <si>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</si>
  <si>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</si>
  <si>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</si>
  <si>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</si>
  <si>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</si>
  <si>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</si>
  <si>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</si>
  <si>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</si>
  <si>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</si>
  <si>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</si>
  <si>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</si>
  <si>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</si>
  <si>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</si>
  <si>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</si>
  <si>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</si>
  <si>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</si>
  <si>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</si>
  <si>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</si>
  <si>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</si>
  <si>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</si>
  <si>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</si>
  <si>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</si>
  <si>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</si>
  <si>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</si>
  <si>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</si>
  <si>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</si>
  <si>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</si>
  <si>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</si>
  <si>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</si>
  <si>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</si>
  <si>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</si>
  <si>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</si>
  <si>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</si>
  <si>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</si>
  <si>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</si>
  <si>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</si>
  <si>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</si>
  <si>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</si>
  <si>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</si>
  <si>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</si>
  <si>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</si>
  <si>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</si>
  <si>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</si>
  <si>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</si>
  <si>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</si>
  <si>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</si>
  <si>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</si>
  <si>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</si>
  <si>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</si>
  <si>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</si>
  <si>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</si>
  <si>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</si>
  <si>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</si>
  <si>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</si>
  <si>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</si>
  <si>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</si>
  <si>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</si>
  <si>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</si>
  <si>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</si>
  <si>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</si>
  <si>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</si>
  <si>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</si>
  <si>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</si>
  <si>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</si>
  <si>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</si>
  <si>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</si>
  <si>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</si>
  <si>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</si>
  <si>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</si>
  <si>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</si>
  <si>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</si>
  <si>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</si>
  <si>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</si>
  <si>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</si>
  <si>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</si>
  <si>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</si>
  <si>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</si>
  <si>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</si>
  <si>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</si>
  <si>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</si>
  <si>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</si>
  <si>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</si>
  <si>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</si>
  <si>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</si>
  <si>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</si>
  <si>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</si>
  <si>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</si>
  <si>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</si>
  <si>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</si>
  <si>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</si>
  <si>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</si>
  <si>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</si>
  <si>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</si>
  <si>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</si>
  <si>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</si>
  <si>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</si>
  <si>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</si>
  <si>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</si>
  <si>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</si>
  <si>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</si>
  <si>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</si>
  <si>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</si>
  <si>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</si>
  <si>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</si>
  <si>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</si>
  <si>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</si>
  <si>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</si>
  <si>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</si>
  <si>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</si>
  <si>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</si>
  <si>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</si>
  <si>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</si>
  <si>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</si>
  <si>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</si>
  <si>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</si>
  <si>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</si>
  <si>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</si>
  <si>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</si>
  <si>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</si>
  <si>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</si>
  <si>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</si>
  <si>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</si>
  <si>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</si>
  <si>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</si>
  <si>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</si>
  <si>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</si>
  <si>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</si>
  <si>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</si>
  <si>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</si>
  <si>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</si>
  <si>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</si>
  <si>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</si>
  <si>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</si>
  <si>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</si>
  <si>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</si>
  <si>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</si>
  <si>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</si>
  <si>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</si>
  <si>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</si>
  <si>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</si>
  <si>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</si>
  <si>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</si>
  <si>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</si>
  <si>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</si>
  <si>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</si>
  <si>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</si>
  <si>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</si>
  <si>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</si>
  <si>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</si>
  <si>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</si>
  <si>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</si>
  <si>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</si>
  <si>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</si>
  <si>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</si>
  <si>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</si>
  <si>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</si>
  <si>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</si>
  <si>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</si>
  <si>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</si>
  <si>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</si>
  <si>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</si>
  <si>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</si>
  <si>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</si>
  <si>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</si>
  <si>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</si>
  <si>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</si>
  <si>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</si>
  <si>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</si>
  <si>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</si>
  <si>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</si>
  <si>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</si>
  <si>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</si>
  <si>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</si>
  <si>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</si>
  <si>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</si>
  <si>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</si>
  <si>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</si>
  <si>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</si>
  <si>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</si>
  <si>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</si>
  <si>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</si>
  <si>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</si>
  <si>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</si>
  <si>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</si>
  <si>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</si>
  <si>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</si>
  <si>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</si>
  <si>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</si>
  <si>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</si>
  <si>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</si>
  <si>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</si>
  <si>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</si>
  <si>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</si>
  <si>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</si>
  <si>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</si>
  <si>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</si>
  <si>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</si>
  <si>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</si>
  <si>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</si>
  <si>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</si>
  <si>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</si>
  <si>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</si>
  <si>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</si>
  <si>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</si>
  <si>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</si>
  <si>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</si>
  <si>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</si>
  <si>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</si>
  <si>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</si>
  <si>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</si>
  <si>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</si>
  <si>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</si>
  <si>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</si>
  <si>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</si>
  <si>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</si>
  <si>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</si>
  <si>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</si>
  <si>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</si>
  <si>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</si>
  <si>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</si>
  <si>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</si>
  <si>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</si>
  <si>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</si>
  <si>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</si>
  <si>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</si>
  <si>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</si>
  <si>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</si>
  <si>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</si>
  <si>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</si>
  <si>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</si>
  <si>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</si>
  <si>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</si>
  <si>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</si>
  <si>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</si>
  <si>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</si>
  <si>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</si>
  <si>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</si>
  <si>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</si>
  <si>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</si>
  <si>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</si>
  <si>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</si>
  <si>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</si>
  <si>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</si>
  <si>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</si>
  <si>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</si>
  <si>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</si>
  <si>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</si>
  <si>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</si>
  <si>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</si>
  <si>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</si>
  <si>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</si>
  <si>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</si>
  <si>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</si>
  <si>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</si>
  <si>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</si>
  <si>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</si>
  <si>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</si>
  <si>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</si>
  <si>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</si>
  <si>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</si>
  <si>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</si>
  <si>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</si>
  <si>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</si>
  <si>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</si>
  <si>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</si>
  <si>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</si>
  <si>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</si>
  <si>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</si>
  <si>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</si>
  <si>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</si>
  <si>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</si>
  <si>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</si>
  <si>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</si>
  <si>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</si>
  <si>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</si>
  <si>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</si>
  <si>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</si>
  <si>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</si>
  <si>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</si>
  <si>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</si>
  <si>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</si>
  <si>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</si>
  <si>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</si>
  <si>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</si>
  <si>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</si>
  <si>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</si>
  <si>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</si>
  <si>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</si>
  <si>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</si>
  <si>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</si>
  <si>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</si>
  <si>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</si>
  <si>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</si>
  <si>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</si>
  <si>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</si>
  <si>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</si>
  <si>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</si>
  <si>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</si>
  <si>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</si>
  <si>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</si>
  <si>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</si>
  <si>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</si>
  <si>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</si>
  <si>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</si>
  <si>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</si>
  <si>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</si>
  <si>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</si>
  <si>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</si>
  <si>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</si>
  <si>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</si>
  <si>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</si>
  <si>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</si>
  <si>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</si>
  <si>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</si>
  <si>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</si>
  <si>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</si>
  <si>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</si>
  <si>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</si>
  <si>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</si>
  <si>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</si>
  <si>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</si>
  <si>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</si>
  <si>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</si>
  <si>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</si>
  <si>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</si>
  <si>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</si>
  <si>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</si>
  <si>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</si>
  <si>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</si>
  <si>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</si>
  <si>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</si>
  <si>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</si>
  <si>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</si>
  <si>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</si>
  <si>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</si>
  <si>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</si>
  <si>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</si>
  <si>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</si>
  <si>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</si>
  <si>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</si>
  <si>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</si>
  <si>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</si>
  <si>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</si>
  <si>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</si>
  <si>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</si>
  <si>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</si>
  <si>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</si>
  <si>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</si>
  <si>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</si>
  <si>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</si>
  <si>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</si>
  <si>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</si>
  <si>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</si>
  <si>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</si>
  <si>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</si>
  <si>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</si>
  <si>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</si>
  <si>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</si>
  <si>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</si>
  <si>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</si>
  <si>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</si>
  <si>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</si>
  <si>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</si>
  <si>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</si>
  <si>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</si>
  <si>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</si>
  <si>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</si>
  <si>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</si>
  <si>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</si>
  <si>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</si>
  <si>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</si>
  <si>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</si>
  <si>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</si>
  <si>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</si>
  <si>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</si>
  <si>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</si>
  <si>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</si>
  <si>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</si>
  <si>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</si>
  <si>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</si>
  <si>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</si>
  <si>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</si>
  <si>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</si>
  <si>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</si>
  <si>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</si>
  <si>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</si>
  <si>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</si>
  <si>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</si>
  <si>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</si>
  <si>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</si>
  <si>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</si>
  <si>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</si>
  <si>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</si>
  <si>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</si>
  <si>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</si>
  <si>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</si>
  <si>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</si>
  <si>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</si>
  <si>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</si>
  <si>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</si>
  <si>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</si>
  <si>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</si>
  <si>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</si>
  <si>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</si>
  <si>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</si>
  <si>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</si>
  <si>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</si>
  <si>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</si>
  <si>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</si>
  <si>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</si>
  <si>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</si>
  <si>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</si>
  <si>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</si>
  <si>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</si>
  <si>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</si>
  <si>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</si>
  <si>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</si>
  <si>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</si>
  <si>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</si>
  <si>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</si>
  <si>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</si>
  <si>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</si>
  <si>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</si>
  <si>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</si>
  <si>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</si>
  <si>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</si>
  <si>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</si>
  <si>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</si>
  <si>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</si>
  <si>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</si>
  <si>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</si>
  <si>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</si>
  <si>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</si>
  <si>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</si>
  <si>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</si>
  <si>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</si>
  <si>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</si>
  <si>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</si>
  <si>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</si>
  <si>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</si>
  <si>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</si>
  <si>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</si>
  <si>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</si>
  <si>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</si>
  <si>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</si>
  <si>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</si>
  <si>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</si>
  <si>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</si>
  <si>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</si>
  <si>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</si>
  <si>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</si>
  <si>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</si>
  <si>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</si>
  <si>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</si>
  <si>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</si>
  <si>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</si>
  <si>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</si>
  <si>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</si>
  <si>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</si>
  <si>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</si>
  <si>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</si>
  <si>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</si>
  <si>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</si>
  <si>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</si>
  <si>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</si>
  <si>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</si>
  <si>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</si>
  <si>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</si>
  <si>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</si>
  <si>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</si>
  <si>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</si>
  <si>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</si>
  <si>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</si>
  <si>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</si>
  <si>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</si>
  <si>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</si>
  <si>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</si>
  <si>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</si>
  <si>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</si>
  <si>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</si>
  <si>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</si>
  <si>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</si>
  <si>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</si>
  <si>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</si>
  <si>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</si>
  <si>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</si>
  <si>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</si>
  <si>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</si>
  <si>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</si>
  <si>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</si>
  <si>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</si>
  <si>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</si>
  <si>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</si>
  <si>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</si>
  <si>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</si>
  <si>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</si>
  <si>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</si>
  <si>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</si>
  <si>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</si>
  <si>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</si>
  <si>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</si>
  <si>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</si>
  <si>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</si>
  <si>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</si>
  <si>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</si>
  <si>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</si>
  <si>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</si>
  <si>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</si>
  <si>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</si>
  <si>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</si>
  <si>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</si>
  <si>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</si>
  <si>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</si>
  <si>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</si>
  <si>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</si>
  <si>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</si>
  <si>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</si>
  <si>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</si>
  <si>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</si>
  <si>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</si>
  <si>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</si>
  <si>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</si>
  <si>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</si>
  <si>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</si>
  <si>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</si>
  <si>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</si>
  <si>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</si>
  <si>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</si>
  <si>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</si>
  <si>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</si>
  <si>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</si>
  <si>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</si>
  <si>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</si>
  <si>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</si>
  <si>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</si>
  <si>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</si>
  <si>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</si>
  <si>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</si>
  <si>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</si>
  <si>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</si>
  <si>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</si>
  <si>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</si>
  <si>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</si>
  <si>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</si>
  <si>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</si>
  <si>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</si>
  <si>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</si>
  <si>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</si>
  <si>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</si>
  <si>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</si>
  <si>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</si>
  <si>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</si>
  <si>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</si>
  <si>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</si>
  <si>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</si>
  <si>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</si>
  <si>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</si>
  <si>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</si>
  <si>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</si>
  <si>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</si>
  <si>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</si>
  <si>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</si>
  <si>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</si>
  <si>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</si>
  <si>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</si>
  <si>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</si>
  <si>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</si>
  <si>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</si>
  <si>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</si>
  <si>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</si>
  <si>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</si>
  <si>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</si>
  <si>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</si>
  <si>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</si>
  <si>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</si>
  <si>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</si>
  <si>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</si>
  <si>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</si>
  <si>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</si>
  <si>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</si>
  <si>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</si>
  <si>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</si>
  <si>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</si>
  <si>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</si>
  <si>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</si>
  <si>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</si>
  <si>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</si>
  <si>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</si>
  <si>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</si>
  <si>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</si>
  <si>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</si>
  <si>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</si>
  <si>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</si>
  <si>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</si>
  <si>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</si>
  <si>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</si>
  <si>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</si>
  <si>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</si>
  <si>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</si>
  <si>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</si>
  <si>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</si>
  <si>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</si>
  <si>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</si>
  <si>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</si>
  <si>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</si>
  <si>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</si>
  <si>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</si>
  <si>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</si>
  <si>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</si>
  <si>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</si>
  <si>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</si>
  <si>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</si>
  <si>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</si>
  <si>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</si>
  <si>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</si>
  <si>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</si>
  <si>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</si>
  <si>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</si>
  <si>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</si>
  <si>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</si>
  <si>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</si>
  <si>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</si>
  <si>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</si>
  <si>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</si>
  <si>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</si>
  <si>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</si>
  <si>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</si>
  <si>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</si>
  <si>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</si>
  <si>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</si>
  <si>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</si>
  <si>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</si>
  <si>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</si>
  <si>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</si>
  <si>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</si>
  <si>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</si>
  <si>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</si>
  <si>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</si>
  <si>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</si>
  <si>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</si>
  <si>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</si>
  <si>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</si>
  <si>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</si>
  <si>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</si>
  <si>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</si>
  <si>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</si>
  <si>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</si>
  <si>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</si>
  <si>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</si>
  <si>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</si>
  <si>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</si>
  <si>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</si>
  <si>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</si>
  <si>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</si>
  <si>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</si>
  <si>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</si>
  <si>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</si>
  <si>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</si>
  <si>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</si>
  <si>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</si>
  <si>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</si>
  <si>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</si>
  <si>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</si>
  <si>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</si>
  <si>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</si>
  <si>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</si>
  <si>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</si>
  <si>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</si>
  <si>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</si>
  <si>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</si>
  <si>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</si>
  <si>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</si>
  <si>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</si>
  <si>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</si>
  <si>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</si>
  <si>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</si>
  <si>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</si>
  <si>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</si>
  <si>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</si>
  <si>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</si>
  <si>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</si>
  <si>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</si>
  <si>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</si>
  <si>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</si>
  <si>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</si>
  <si>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</si>
  <si>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</si>
  <si>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</si>
  <si>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</si>
  <si>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</si>
  <si>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</si>
  <si>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</si>
  <si>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</si>
  <si>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</si>
  <si>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</si>
  <si>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</si>
  <si>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</si>
  <si>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</si>
  <si>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</si>
  <si>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</si>
  <si>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</si>
  <si>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</si>
  <si>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</si>
  <si>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</si>
  <si>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</si>
  <si>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</si>
  <si>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</si>
  <si>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</si>
  <si>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</si>
  <si>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</si>
  <si>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</si>
  <si>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</si>
  <si>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</si>
  <si>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</si>
  <si>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</si>
  <si>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</si>
  <si>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</si>
  <si>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</si>
  <si>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</si>
  <si>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</si>
  <si>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</si>
  <si>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</si>
  <si>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</si>
  <si>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</si>
  <si>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</si>
  <si>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</si>
  <si>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</si>
  <si>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</si>
  <si>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</si>
  <si>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</si>
  <si>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</si>
  <si>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</si>
  <si>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</si>
  <si>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</si>
  <si>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</si>
  <si>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</si>
  <si>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</si>
  <si>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</si>
  <si>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</si>
  <si>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</si>
  <si>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</si>
  <si>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</si>
  <si>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</si>
  <si>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</si>
  <si>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</si>
  <si>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</si>
  <si>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</si>
  <si>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</si>
  <si>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</si>
  <si>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</si>
  <si>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</si>
  <si>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</si>
  <si>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</si>
  <si>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</si>
  <si>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</si>
  <si>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</si>
  <si>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</si>
  <si>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</si>
  <si>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</si>
  <si>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</si>
  <si>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</si>
  <si>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</si>
  <si>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</si>
  <si>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</si>
  <si>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</si>
  <si>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</si>
  <si>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</si>
  <si>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</si>
  <si>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</si>
  <si>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</si>
  <si>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</si>
  <si>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</si>
  <si>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</si>
  <si>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</si>
  <si>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</si>
  <si>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</si>
  <si>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</si>
  <si>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</si>
  <si>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</si>
  <si>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</si>
  <si>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</si>
  <si>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</si>
  <si>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</si>
  <si>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</si>
  <si>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</si>
  <si>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</si>
  <si>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</si>
  <si>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</si>
  <si>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</si>
  <si>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</si>
  <si>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</si>
  <si>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</si>
  <si>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</si>
  <si>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</si>
  <si>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</si>
  <si>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</si>
  <si>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</si>
  <si>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</si>
  <si>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</si>
  <si>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</si>
  <si>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</si>
  <si>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</si>
  <si>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</si>
  <si>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</si>
  <si>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</si>
  <si>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</si>
  <si>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</si>
  <si>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</si>
  <si>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</si>
  <si>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</si>
  <si>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</si>
  <si>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</si>
  <si>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</si>
  <si>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</si>
  <si>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</si>
  <si>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</si>
  <si>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</si>
  <si>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</si>
  <si>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</si>
  <si>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</si>
  <si>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</si>
  <si>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</si>
  <si>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</si>
  <si>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</si>
  <si>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</si>
  <si>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</si>
  <si>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</si>
  <si>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</si>
  <si>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</si>
  <si>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</si>
  <si>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</si>
  <si>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</si>
  <si>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</si>
  <si>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</si>
  <si>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</si>
  <si>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</si>
  <si>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</si>
  <si>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</si>
  <si>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</si>
  <si>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</si>
  <si>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</si>
  <si>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</si>
  <si>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</si>
  <si>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</si>
  <si>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</si>
  <si>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</si>
  <si>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</si>
  <si>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</si>
  <si>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</si>
  <si>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</si>
  <si>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</si>
  <si>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</si>
  <si>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</si>
  <si>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</si>
  <si>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</si>
  <si>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</si>
  <si>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</si>
  <si>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</si>
  <si>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</si>
  <si>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</si>
  <si>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</si>
  <si>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</si>
  <si>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</si>
  <si>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</si>
  <si>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</si>
  <si>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</si>
  <si>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</si>
  <si>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</si>
  <si>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</si>
  <si>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</si>
  <si>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</si>
  <si>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</si>
  <si>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</si>
  <si>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</si>
  <si>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</si>
  <si>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</si>
  <si>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</si>
  <si>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</si>
  <si>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</si>
  <si>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</si>
  <si>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</si>
  <si>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</si>
  <si>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</si>
  <si>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</si>
  <si>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</si>
  <si>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</si>
  <si>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</si>
  <si>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</si>
  <si>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</si>
  <si>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</si>
  <si>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</si>
  <si>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</si>
  <si>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</si>
  <si>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</si>
  <si>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</si>
  <si>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</si>
  <si>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</si>
  <si>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</si>
  <si>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</si>
  <si>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</si>
  <si>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</si>
  <si>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</si>
  <si>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</si>
  <si>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</si>
  <si>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</si>
  <si>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</si>
  <si>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</si>
  <si>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</si>
  <si>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</si>
  <si>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</si>
  <si>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</si>
  <si>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</si>
  <si>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</si>
  <si>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</si>
  <si>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</si>
  <si>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</si>
  <si>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</si>
  <si>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</si>
  <si>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</si>
  <si>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</si>
  <si>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</si>
  <si>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</si>
  <si>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</si>
  <si>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</si>
  <si>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</si>
  <si>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</si>
  <si>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</si>
  <si>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</si>
  <si>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</si>
  <si>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</si>
  <si>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</si>
  <si>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</si>
  <si>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</si>
  <si>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</si>
  <si>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</si>
  <si>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</si>
  <si>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</si>
  <si>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</si>
  <si>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</si>
  <si>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</si>
  <si>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</si>
  <si>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</si>
  <si>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</si>
  <si>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</si>
  <si>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</si>
  <si>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</si>
  <si>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</si>
  <si>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</si>
  <si>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</si>
  <si>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</si>
  <si>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</si>
  <si>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</si>
  <si>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</si>
  <si>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</si>
  <si>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</si>
  <si>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</si>
  <si>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</si>
  <si>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</si>
  <si>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</si>
  <si>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</si>
  <si>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</si>
  <si>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</si>
  <si>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</si>
  <si>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</si>
  <si>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</si>
  <si>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</si>
  <si>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</si>
  <si>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</si>
  <si>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</si>
  <si>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</si>
  <si>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</si>
  <si>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</si>
  <si>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</si>
  <si>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</si>
  <si>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</si>
  <si>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</si>
  <si>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</si>
  <si>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</si>
  <si>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</si>
  <si>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</si>
  <si>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</si>
  <si>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</si>
  <si>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</si>
  <si>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</si>
  <si>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</si>
  <si>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</si>
  <si>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</si>
  <si>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</si>
  <si>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</si>
  <si>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</si>
  <si>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</si>
  <si>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</si>
  <si>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</si>
  <si>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</si>
  <si>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</si>
  <si>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</si>
  <si>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</si>
  <si>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</si>
  <si>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</si>
  <si>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</si>
  <si>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</si>
  <si>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</si>
  <si>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</si>
  <si>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</si>
  <si>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</si>
  <si>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</si>
  <si>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</si>
  <si>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</si>
  <si>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</si>
  <si>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</si>
  <si>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</si>
  <si>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</si>
  <si>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</si>
  <si>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</si>
  <si>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</si>
  <si>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</si>
  <si>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</si>
  <si>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</si>
  <si>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</si>
  <si>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</si>
  <si>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</si>
  <si>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</si>
  <si>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</si>
  <si>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</si>
  <si>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</si>
  <si>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</si>
  <si>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</si>
  <si>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</si>
  <si>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</si>
  <si>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</si>
  <si>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</si>
  <si>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</si>
  <si>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</si>
  <si>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</si>
  <si>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</si>
  <si>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</si>
  <si>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</si>
  <si>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</si>
  <si>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</si>
  <si>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</si>
  <si>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</si>
  <si>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</si>
  <si>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</si>
  <si>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</si>
  <si>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</si>
  <si>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</si>
  <si>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</si>
  <si>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</si>
  <si>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</si>
  <si>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</si>
  <si>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</si>
  <si>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</si>
  <si>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</si>
  <si>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</si>
  <si>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</si>
  <si>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</si>
  <si>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</si>
  <si>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</si>
  <si>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</si>
  <si>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</si>
  <si>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</si>
  <si>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</si>
  <si>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</si>
  <si>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</si>
  <si>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</si>
  <si>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</si>
  <si>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</si>
  <si>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</si>
  <si>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</si>
  <si>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</si>
  <si>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</si>
  <si>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</si>
  <si>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</si>
  <si>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</si>
  <si>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</si>
  <si>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</si>
  <si>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</si>
  <si>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</si>
  <si>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</si>
  <si>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</si>
  <si>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</si>
  <si>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</si>
  <si>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</si>
  <si>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</si>
  <si>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</si>
  <si>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</si>
  <si>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</si>
  <si>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</si>
  <si>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</si>
  <si>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</si>
  <si>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</si>
  <si>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</si>
  <si>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</si>
  <si>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</si>
  <si>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</si>
  <si>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</si>
  <si>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</si>
  <si>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</si>
  <si>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</si>
  <si>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</si>
  <si>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</si>
  <si>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</si>
  <si>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</si>
  <si>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</si>
  <si>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</si>
  <si>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</si>
  <si>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</si>
  <si>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</si>
  <si>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</si>
  <si>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</si>
  <si>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</si>
  <si>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</si>
  <si>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</si>
  <si>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</si>
  <si>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</si>
  <si>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</si>
  <si>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</si>
  <si>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</si>
  <si>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</si>
  <si>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</si>
  <si>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</si>
  <si>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</si>
  <si>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</si>
  <si>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</si>
  <si>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</si>
  <si>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</si>
  <si>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</si>
  <si>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</si>
  <si>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</si>
  <si>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</si>
  <si>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</si>
  <si>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</si>
  <si>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</si>
  <si>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</si>
  <si>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</si>
  <si>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</si>
  <si>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</si>
  <si>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</si>
  <si>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</si>
  <si>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</si>
  <si>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</si>
  <si>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</si>
  <si>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</si>
  <si>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</si>
  <si>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</si>
  <si>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</si>
  <si>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</si>
  <si>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</si>
  <si>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</si>
  <si>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</si>
  <si>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</si>
  <si>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</si>
  <si>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</si>
  <si>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</si>
  <si>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</si>
  <si>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</si>
  <si>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</si>
  <si>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</si>
  <si>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</si>
  <si>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</si>
  <si>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</si>
  <si>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</si>
  <si>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</si>
  <si>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</si>
  <si>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</si>
  <si>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</si>
  <si>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</si>
  <si>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</si>
  <si>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</si>
  <si>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</si>
  <si>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</si>
  <si>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</si>
  <si>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</si>
  <si>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</si>
  <si>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</si>
  <si>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</si>
  <si>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</si>
  <si>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</si>
  <si>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</si>
  <si>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</si>
  <si>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</si>
  <si>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</si>
  <si>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</si>
  <si>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</si>
  <si>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</si>
  <si>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</si>
  <si>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</si>
  <si>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</si>
  <si>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</si>
  <si>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</si>
  <si>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</si>
  <si>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</si>
  <si>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</si>
  <si>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</si>
  <si>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</si>
  <si>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</si>
  <si>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</si>
  <si>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</si>
  <si>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</si>
  <si>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</si>
  <si>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</si>
  <si>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</si>
  <si>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</si>
  <si>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</si>
  <si>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</si>
  <si>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</si>
  <si>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</si>
  <si>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</si>
  <si>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</si>
  <si>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</si>
  <si>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</si>
  <si>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</si>
  <si>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</si>
  <si>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</si>
  <si>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</si>
  <si>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</si>
  <si>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</si>
  <si>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</si>
  <si>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</si>
  <si>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</si>
  <si>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</si>
  <si>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</si>
  <si>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</si>
  <si>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</si>
  <si>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</si>
  <si>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</si>
  <si>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</si>
  <si>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</si>
  <si>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</si>
  <si>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</si>
  <si>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</si>
  <si>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</si>
  <si>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</si>
  <si>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</si>
  <si>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</si>
  <si>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</si>
  <si>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</si>
  <si>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</si>
  <si>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</si>
  <si>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</si>
  <si>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</si>
  <si>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</si>
  <si>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</si>
  <si>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</si>
  <si>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</si>
  <si>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</si>
  <si>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</si>
  <si>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</si>
  <si>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</si>
  <si>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</si>
  <si>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</si>
  <si>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</si>
  <si>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</si>
  <si>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</si>
  <si>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</si>
  <si>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</si>
  <si>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</si>
  <si>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</si>
  <si>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</si>
  <si>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</si>
  <si>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</si>
  <si>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</si>
  <si>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</si>
  <si>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</si>
  <si>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</si>
  <si>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</si>
  <si>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</si>
  <si>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</si>
  <si>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</si>
  <si>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</si>
  <si>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</si>
  <si>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</si>
  <si>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</si>
  <si>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</si>
  <si>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</si>
  <si>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</si>
  <si>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</si>
  <si>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</si>
  <si>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</si>
  <si>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</si>
  <si>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</si>
  <si>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</si>
  <si>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</si>
  <si>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</si>
  <si>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</si>
  <si>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</si>
  <si>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</si>
  <si>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</si>
  <si>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</si>
  <si>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</si>
  <si>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</si>
  <si>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</si>
  <si>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</si>
  <si>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</si>
  <si>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</si>
  <si>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</si>
  <si>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</si>
  <si>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</si>
  <si>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</si>
  <si>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</si>
  <si>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</si>
  <si>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</si>
  <si>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</si>
  <si>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</si>
  <si>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</si>
  <si>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</si>
  <si>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</si>
  <si>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</si>
  <si>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</si>
  <si>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</si>
  <si>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</si>
  <si>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</si>
  <si>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</si>
  <si>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</si>
  <si>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</si>
  <si>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</si>
  <si>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</si>
  <si>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</si>
  <si>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</si>
  <si>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</si>
  <si>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</si>
  <si>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</si>
  <si>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</si>
  <si>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</si>
  <si>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</si>
  <si>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</si>
  <si>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</si>
  <si>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</si>
  <si>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</si>
  <si>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</si>
  <si>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</si>
  <si>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</si>
  <si>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</si>
  <si>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</si>
  <si>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</si>
  <si>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</si>
  <si>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</si>
  <si>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</si>
  <si>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</si>
  <si>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</si>
  <si>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</si>
  <si>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</si>
  <si>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</si>
  <si>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</si>
  <si>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</si>
  <si>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</si>
  <si>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</si>
  <si>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</si>
  <si>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</si>
  <si>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</si>
  <si>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</si>
  <si>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</si>
  <si>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</si>
  <si>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</si>
  <si>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</si>
  <si>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</si>
  <si>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</si>
  <si>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</si>
  <si>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</si>
  <si>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</si>
  <si>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</si>
  <si>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</si>
  <si>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</si>
  <si>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</si>
  <si>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</si>
  <si>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</si>
  <si>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</si>
  <si>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</si>
  <si>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</si>
  <si>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</si>
  <si>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</si>
  <si>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</si>
  <si>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</si>
  <si>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</si>
  <si>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</si>
  <si>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</si>
  <si>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</si>
  <si>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</si>
  <si>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</si>
  <si>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</si>
  <si>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</si>
  <si>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</si>
  <si>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</si>
  <si>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</si>
  <si>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</si>
  <si>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</si>
  <si>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</si>
  <si>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</si>
  <si>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</si>
  <si>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</si>
  <si>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</si>
  <si>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</si>
  <si>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</si>
  <si>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</si>
  <si>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</si>
  <si>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</si>
  <si>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</si>
  <si>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</si>
  <si>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</si>
  <si>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</si>
  <si>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</si>
  <si>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</si>
  <si>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</si>
  <si>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</si>
  <si>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</si>
  <si>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</si>
  <si>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</si>
  <si>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</si>
  <si>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</si>
  <si>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</si>
  <si>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</si>
  <si>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</si>
  <si>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</si>
  <si>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</si>
  <si>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</si>
  <si>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</si>
  <si>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</si>
  <si>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</si>
  <si>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</si>
  <si>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</si>
  <si>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</si>
  <si>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</si>
  <si>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</si>
  <si>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</si>
  <si>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</si>
  <si>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</si>
  <si>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</si>
  <si>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</si>
  <si>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</si>
  <si>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</si>
  <si>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</si>
  <si>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</si>
  <si>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</si>
  <si>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</si>
  <si>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</si>
  <si>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</si>
  <si>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</si>
  <si>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</si>
  <si>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</si>
  <si>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</si>
  <si>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</si>
  <si>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</si>
  <si>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</si>
  <si>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</si>
  <si>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</si>
  <si>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</si>
  <si>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</si>
  <si>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</si>
  <si>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</si>
  <si>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</si>
  <si>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</si>
  <si>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</si>
  <si>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</si>
  <si>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</si>
  <si>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</si>
  <si>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</si>
  <si>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</si>
  <si>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</si>
  <si>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</si>
  <si>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</si>
  <si>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</si>
  <si>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</si>
  <si>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</si>
  <si>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</si>
  <si>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</si>
  <si>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</si>
  <si>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</si>
  <si>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</si>
  <si>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</si>
  <si>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</si>
  <si>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</si>
  <si>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</si>
  <si>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</si>
  <si>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</si>
  <si>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</si>
  <si>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</si>
  <si>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</si>
  <si>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</si>
  <si>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</si>
  <si>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</si>
  <si>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</si>
  <si>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</si>
  <si>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</si>
  <si>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</si>
  <si>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</si>
  <si>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</si>
  <si>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</si>
  <si>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</si>
  <si>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</si>
  <si>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</si>
  <si>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</si>
  <si>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</si>
  <si>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</si>
  <si>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</si>
  <si>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</si>
  <si>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</si>
  <si>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</si>
  <si>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</si>
  <si>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</si>
  <si>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</si>
  <si>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</si>
  <si>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</si>
  <si>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</si>
  <si>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</si>
  <si>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</si>
  <si>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</si>
  <si>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</si>
  <si>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</si>
  <si>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</si>
  <si>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</si>
  <si>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</si>
  <si>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</si>
  <si>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</si>
  <si>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</si>
  <si>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</si>
  <si>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</si>
  <si>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</si>
  <si>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</si>
  <si>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</si>
  <si>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</si>
  <si>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</si>
  <si>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</si>
  <si>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</si>
  <si>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</si>
  <si>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</si>
  <si>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</si>
  <si>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</si>
  <si>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</si>
  <si>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</si>
  <si>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</si>
  <si>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</si>
  <si>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</si>
  <si>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</si>
  <si>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</si>
  <si>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</si>
  <si>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</si>
  <si>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</si>
  <si>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</si>
  <si>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</si>
  <si>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</si>
  <si>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</si>
  <si>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</si>
  <si>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</si>
  <si>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</si>
  <si>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</si>
  <si>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</si>
  <si>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</si>
  <si>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</si>
  <si>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</si>
  <si>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</si>
  <si>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</si>
  <si>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</si>
  <si>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</si>
  <si>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</si>
  <si>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</si>
  <si>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</si>
  <si>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</si>
  <si>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</si>
  <si>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</si>
  <si>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</si>
  <si>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</si>
  <si>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</si>
  <si>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</si>
  <si>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</si>
  <si>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</si>
  <si>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</si>
  <si>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</si>
  <si>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</si>
  <si>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</si>
  <si>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</si>
  <si>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</si>
  <si>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</si>
  <si>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</si>
  <si>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</si>
  <si>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</si>
  <si>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</si>
  <si>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</si>
  <si>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</si>
  <si>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</si>
  <si>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</si>
  <si>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</si>
  <si>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</si>
  <si>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</si>
  <si>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</si>
  <si>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</si>
  <si>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</si>
  <si>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</si>
  <si>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</si>
  <si>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</si>
  <si>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</si>
  <si>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</si>
  <si>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</si>
  <si>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</si>
  <si>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</si>
  <si>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</si>
  <si>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</si>
  <si>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</si>
  <si>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</si>
  <si>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</si>
  <si>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</si>
  <si>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</si>
  <si>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</si>
  <si>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</si>
  <si>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</si>
  <si>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</si>
  <si>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</si>
  <si>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</si>
  <si>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</si>
  <si>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</si>
  <si>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</si>
  <si>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</si>
  <si>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</si>
  <si>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</si>
  <si>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</si>
  <si>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</si>
  <si>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</si>
  <si>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</si>
  <si>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</si>
  <si>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</si>
  <si>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</si>
  <si>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</si>
  <si>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</si>
  <si>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</si>
  <si>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</si>
  <si>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</si>
  <si>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</si>
  <si>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</si>
  <si>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</si>
  <si>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</si>
  <si>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</si>
  <si>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</si>
  <si>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</si>
  <si>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</si>
  <si>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</si>
  <si>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</si>
  <si>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</si>
  <si>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</si>
  <si>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</si>
  <si>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</si>
  <si>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</si>
  <si>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</si>
  <si>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</si>
  <si>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</si>
  <si>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</si>
  <si>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</si>
  <si>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</si>
  <si>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</si>
  <si>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</si>
  <si>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</si>
  <si>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</si>
  <si>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</si>
  <si>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</si>
  <si>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</si>
  <si>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</si>
  <si>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</si>
  <si>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</si>
  <si>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</si>
  <si>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</si>
  <si>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</si>
  <si>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</si>
  <si>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</si>
  <si>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</si>
  <si>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</si>
  <si>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</si>
  <si>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</si>
  <si>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</si>
  <si>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</si>
  <si>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</si>
  <si>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</si>
  <si>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</si>
  <si>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</si>
  <si>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</si>
  <si>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</si>
  <si>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</si>
  <si>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</si>
  <si>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</si>
  <si>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</si>
  <si>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</si>
  <si>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</si>
  <si>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</si>
  <si>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</si>
  <si>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</si>
  <si>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</si>
  <si>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</si>
  <si>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</si>
  <si>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</si>
  <si>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</si>
  <si>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</si>
  <si>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</si>
  <si>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</si>
  <si>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</si>
  <si>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</si>
  <si>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</si>
  <si>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</si>
  <si>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</si>
  <si>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</si>
  <si>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</si>
  <si>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</si>
  <si>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</si>
  <si>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</si>
  <si>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</si>
  <si>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</si>
  <si>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</si>
  <si>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</si>
  <si>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</si>
  <si>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</si>
  <si>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</si>
  <si>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</si>
  <si>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</si>
  <si>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</si>
  <si>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</si>
  <si>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</si>
  <si>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</si>
  <si>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</si>
  <si>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</si>
  <si>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</si>
  <si>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</si>
  <si>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</si>
  <si>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</si>
  <si>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</si>
  <si>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</si>
  <si>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</si>
  <si>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</si>
  <si>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</si>
  <si>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</si>
  <si>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</si>
  <si>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</si>
  <si>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</si>
  <si>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</si>
  <si>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</si>
  <si>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</si>
  <si>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</si>
  <si>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</si>
  <si>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</si>
  <si>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</si>
  <si>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</si>
  <si>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</si>
  <si>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</si>
  <si>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</si>
  <si>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</si>
  <si>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</si>
  <si>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</si>
  <si>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</si>
  <si>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</si>
  <si>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</si>
  <si>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</si>
  <si>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</si>
  <si>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</si>
  <si>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</si>
  <si>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</si>
  <si>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</si>
  <si>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</si>
  <si>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</si>
  <si>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</si>
  <si>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</si>
  <si>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</si>
  <si>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</si>
  <si>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</si>
  <si>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</si>
  <si>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</si>
  <si>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</si>
  <si>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</si>
  <si>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</si>
  <si>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</si>
  <si>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</si>
  <si>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</si>
  <si>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</si>
  <si>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</si>
  <si>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</si>
  <si>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</si>
  <si>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</si>
  <si>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</si>
  <si>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</si>
  <si>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</si>
  <si>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</si>
  <si>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</si>
  <si>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</si>
  <si>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</si>
  <si>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</si>
  <si>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</si>
  <si>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</si>
  <si>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</si>
  <si>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</si>
  <si>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</si>
  <si>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</si>
  <si>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</si>
  <si>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</si>
  <si>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</si>
  <si>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</si>
  <si>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</si>
  <si>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</si>
  <si>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</si>
  <si>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</si>
  <si>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</si>
  <si>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</si>
  <si>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</si>
  <si>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</si>
  <si>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</si>
  <si>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</si>
  <si>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</si>
  <si>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</si>
  <si>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</si>
  <si>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</si>
  <si>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</si>
  <si>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</si>
  <si>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</si>
  <si>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</si>
  <si>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</si>
  <si>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</si>
  <si>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</si>
  <si>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</si>
  <si>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</si>
  <si>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</si>
  <si>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</si>
  <si>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</si>
  <si>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</si>
  <si>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</si>
  <si>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</si>
  <si>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</si>
  <si>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</si>
  <si>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</si>
  <si>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</si>
  <si>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</si>
  <si>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</si>
  <si>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</si>
  <si>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</si>
  <si>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</si>
  <si>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</si>
  <si>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</si>
  <si>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</si>
  <si>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</si>
  <si>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</si>
  <si>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</si>
  <si>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</si>
  <si>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</si>
  <si>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</si>
  <si>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</si>
  <si>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</si>
  <si>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</si>
  <si>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</si>
  <si>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</si>
  <si>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</si>
  <si>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</si>
  <si>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</si>
  <si>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</si>
  <si>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</si>
  <si>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</si>
  <si>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</si>
  <si>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</si>
  <si>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</si>
  <si>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</si>
  <si>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</si>
  <si>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</si>
  <si>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</si>
  <si>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</si>
  <si>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</si>
  <si>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</si>
  <si>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</si>
  <si>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</si>
  <si>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</si>
  <si>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</si>
  <si>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</si>
  <si>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</si>
  <si>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</si>
  <si>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</si>
  <si>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</si>
  <si>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</si>
  <si>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</si>
  <si>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</si>
  <si>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</si>
  <si>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</si>
  <si>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</si>
  <si>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</si>
  <si>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</si>
  <si>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</si>
  <si>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</si>
  <si>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</si>
  <si>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</si>
  <si>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</si>
  <si>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</si>
  <si>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</si>
  <si>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</si>
  <si>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</si>
  <si>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</si>
  <si>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</si>
  <si>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</si>
  <si>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</si>
  <si>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</si>
  <si>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</si>
  <si>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</si>
  <si>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</si>
  <si>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</si>
  <si>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</si>
  <si>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</si>
  <si>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</si>
  <si>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</si>
  <si>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</si>
  <si>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</si>
  <si>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</si>
  <si>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</si>
  <si>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</si>
  <si>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</si>
  <si>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</si>
  <si>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</si>
  <si>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</si>
  <si>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</si>
  <si>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</si>
  <si>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</si>
  <si>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</si>
  <si>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</si>
  <si>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</si>
  <si>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</si>
  <si>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</si>
  <si>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</si>
  <si>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</si>
  <si>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</si>
  <si>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</si>
  <si>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</si>
  <si>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</si>
  <si>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</si>
  <si>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</si>
  <si>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</si>
  <si>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</si>
  <si>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</si>
  <si>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</si>
  <si>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</si>
  <si>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</si>
  <si>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</si>
  <si>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</si>
  <si>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</si>
  <si>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</si>
  <si>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</si>
  <si>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</si>
  <si>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</si>
  <si>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</si>
  <si>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</si>
  <si>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</si>
  <si>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</si>
  <si>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</si>
  <si>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</si>
  <si>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</si>
  <si>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</si>
  <si>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</si>
  <si>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</si>
  <si>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</si>
  <si>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</si>
  <si>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</si>
  <si>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</si>
  <si>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</si>
  <si>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</si>
  <si>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</si>
  <si>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</si>
  <si>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</si>
  <si>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</si>
  <si>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</si>
  <si>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</si>
  <si>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</si>
  <si>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</si>
  <si>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</si>
  <si>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</si>
  <si>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</si>
  <si>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</si>
  <si>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</si>
  <si>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</si>
  <si>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</si>
  <si>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</si>
  <si>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</si>
  <si>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</si>
  <si>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</si>
  <si>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</si>
  <si>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</si>
  <si>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</si>
  <si>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</si>
  <si>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</si>
  <si>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</si>
  <si>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</si>
  <si>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</si>
  <si>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</si>
  <si>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</si>
  <si>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</si>
  <si>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</si>
  <si>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</si>
  <si>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</si>
  <si>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</si>
  <si>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</si>
  <si>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</si>
  <si>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</si>
  <si>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</si>
  <si>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</si>
  <si>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</si>
  <si>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</si>
  <si>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</si>
  <si>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</si>
  <si>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</si>
  <si>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</si>
  <si>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</si>
  <si>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</si>
  <si>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</si>
  <si>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</si>
  <si>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</si>
  <si>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</si>
  <si>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</si>
  <si>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</si>
  <si>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</si>
  <si>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</si>
  <si>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</si>
  <si>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</si>
  <si>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</si>
  <si>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</si>
  <si>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</si>
  <si>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</si>
  <si>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</si>
  <si>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</si>
  <si>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</si>
  <si>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</si>
  <si>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</si>
  <si>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</si>
  <si>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</si>
  <si>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</si>
  <si>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</si>
  <si>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</si>
  <si>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</si>
  <si>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</si>
  <si>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</si>
  <si>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</si>
  <si>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</si>
  <si>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</si>
  <si>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</si>
  <si>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</si>
  <si>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</si>
  <si>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</si>
  <si>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</si>
  <si>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</si>
  <si>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</si>
  <si>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</si>
  <si>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</si>
  <si>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</si>
  <si>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</si>
  <si>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</si>
  <si>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</si>
  <si>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</si>
  <si>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</si>
  <si>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</si>
  <si>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</si>
  <si>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</si>
  <si>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</si>
  <si>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</si>
  <si>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</si>
  <si>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</si>
  <si>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</si>
  <si>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</si>
  <si>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</si>
  <si>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</si>
  <si>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</si>
  <si>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</si>
  <si>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</si>
  <si>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</si>
  <si>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</si>
  <si>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</si>
  <si>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</si>
  <si>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</si>
  <si>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</si>
  <si>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</si>
  <si>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</si>
  <si>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</si>
  <si>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</si>
  <si>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</si>
  <si>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</si>
  <si>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</si>
  <si>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</si>
  <si>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</si>
  <si>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</si>
  <si>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</si>
  <si>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</si>
  <si>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</si>
  <si>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</si>
  <si>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</si>
  <si>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</si>
  <si>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</si>
  <si>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</si>
  <si>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</si>
  <si>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</si>
  <si>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</si>
  <si>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</si>
  <si>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</si>
  <si>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</si>
  <si>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</si>
  <si>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</si>
  <si>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</si>
  <si>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</si>
  <si>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</si>
  <si>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</si>
  <si>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</si>
  <si>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</si>
  <si>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</si>
  <si>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</si>
  <si>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</si>
  <si>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</si>
  <si>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</si>
  <si>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</si>
  <si>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</si>
  <si>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</si>
  <si>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</si>
  <si>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</si>
  <si>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</si>
  <si>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</si>
  <si>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</si>
  <si>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</si>
  <si>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</si>
  <si>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</si>
  <si>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</si>
  <si>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</si>
  <si>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</si>
  <si>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</si>
  <si>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</si>
  <si>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</si>
  <si>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</si>
  <si>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</si>
  <si>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</si>
  <si>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</si>
  <si>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</si>
  <si>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</si>
  <si>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</si>
  <si>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</si>
  <si>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</si>
  <si>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</si>
  <si>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</si>
  <si>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</si>
  <si>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</si>
  <si>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</si>
  <si>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</si>
  <si>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</si>
  <si>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</si>
  <si>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</si>
  <si>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</si>
  <si>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</si>
  <si>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</si>
  <si>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</si>
  <si>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</si>
  <si>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</si>
  <si>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</si>
  <si>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</si>
  <si>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</si>
  <si>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</si>
  <si>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</si>
  <si>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</si>
  <si>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</si>
  <si>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</si>
  <si>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</si>
  <si>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</si>
  <si>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</si>
  <si>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</si>
  <si>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</si>
  <si>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</si>
  <si>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</si>
  <si>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</si>
  <si>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</si>
  <si>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</si>
  <si>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</si>
  <si>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</si>
  <si>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</si>
  <si>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</si>
  <si>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</si>
  <si>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</si>
  <si>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</si>
  <si>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</si>
  <si>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</si>
  <si>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</si>
  <si>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</si>
  <si>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</si>
  <si>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</si>
  <si>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</si>
  <si>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</si>
  <si>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</si>
  <si>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</si>
  <si>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</si>
  <si>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</si>
  <si>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</si>
  <si>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</si>
  <si>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</si>
  <si>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</si>
  <si>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</si>
  <si>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</si>
  <si>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</si>
  <si>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</si>
  <si>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</si>
  <si>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</si>
  <si>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</si>
  <si>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</si>
  <si>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</si>
  <si>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</si>
  <si>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</si>
  <si>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</si>
  <si>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</si>
  <si>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</si>
  <si>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</si>
  <si>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</si>
  <si>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</si>
  <si>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</si>
  <si>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</si>
  <si>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</si>
  <si>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</si>
  <si>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</si>
  <si>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</si>
  <si>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</si>
  <si>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</si>
  <si>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</si>
  <si>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</si>
  <si>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</si>
  <si>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</si>
  <si>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</si>
  <si>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</si>
  <si>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</si>
  <si>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</si>
  <si>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</si>
  <si>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</si>
  <si>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</si>
  <si>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</si>
  <si>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</si>
  <si>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</si>
  <si>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</si>
  <si>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</si>
  <si>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</si>
  <si>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</si>
  <si>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</si>
  <si>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</si>
  <si>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</si>
  <si>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</si>
  <si>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</si>
  <si>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</si>
  <si>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</si>
  <si>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</si>
  <si>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</si>
  <si>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</si>
  <si>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</si>
  <si>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</si>
  <si>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</si>
  <si>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</si>
  <si>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</si>
  <si>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</si>
  <si>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</si>
  <si>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</si>
  <si>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</si>
  <si>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</si>
  <si>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</si>
  <si>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</si>
  <si>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</si>
  <si>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</si>
  <si>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</si>
  <si>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</si>
  <si>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</si>
  <si>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</si>
  <si>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</si>
  <si>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</si>
  <si>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</si>
  <si>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</si>
  <si>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</si>
  <si>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</si>
  <si>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</si>
  <si>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</si>
  <si>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</si>
  <si>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</si>
  <si>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</si>
  <si>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</si>
  <si>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</si>
  <si>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</si>
  <si>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</si>
  <si>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</si>
  <si>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</si>
  <si>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</si>
  <si>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</si>
  <si>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</si>
  <si>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</si>
  <si>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</si>
  <si>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</si>
  <si>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</si>
  <si>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</si>
  <si>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</si>
  <si>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</si>
  <si>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</si>
  <si>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</si>
  <si>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</si>
  <si>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</si>
  <si>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</si>
  <si>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</si>
  <si>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</si>
  <si>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</si>
  <si>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</si>
  <si>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</si>
  <si>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</si>
  <si>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</si>
  <si>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</si>
  <si>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</si>
  <si>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</si>
  <si>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</si>
  <si>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</si>
  <si>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</si>
  <si>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</si>
  <si>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</si>
  <si>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</si>
  <si>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</si>
  <si>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</si>
  <si>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</si>
  <si>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</si>
  <si>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</si>
  <si>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</si>
  <si>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</si>
  <si>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</si>
  <si>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</si>
  <si>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</si>
  <si>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</si>
  <si>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</si>
  <si>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</si>
  <si>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</si>
  <si>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</si>
  <si>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</si>
  <si>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</si>
  <si>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</si>
  <si>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</si>
  <si>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</si>
  <si>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</si>
  <si>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</si>
  <si>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</si>
  <si>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</si>
  <si>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</si>
  <si>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</si>
  <si>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</si>
  <si>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</si>
  <si>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</si>
  <si>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</si>
  <si>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</si>
  <si>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</si>
  <si>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</si>
  <si>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</si>
  <si>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</si>
  <si>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</si>
  <si>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</si>
  <si>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</si>
  <si>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</si>
  <si>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</si>
  <si>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</si>
  <si>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</si>
  <si>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</si>
  <si>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</si>
  <si>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</si>
  <si>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</si>
  <si>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</si>
  <si>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</si>
  <si>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</si>
  <si>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</si>
  <si>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</si>
  <si>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</si>
  <si>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</si>
  <si>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</si>
  <si>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</si>
  <si>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</si>
  <si>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</si>
  <si>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</si>
  <si>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</si>
  <si>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</si>
  <si>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</si>
  <si>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</si>
  <si>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</si>
  <si>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</si>
  <si>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</si>
  <si>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</si>
  <si>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</si>
  <si>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</si>
  <si>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</si>
  <si>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</si>
  <si>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</si>
  <si>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</si>
  <si>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</si>
  <si>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</si>
  <si>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</si>
  <si>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</si>
  <si>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</si>
  <si>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</si>
  <si>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</si>
  <si>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</si>
  <si>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</si>
  <si>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</si>
  <si>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</si>
  <si>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</si>
  <si>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</si>
  <si>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</si>
  <si>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</si>
  <si>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</si>
  <si>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</si>
  <si>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</si>
  <si>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</si>
  <si>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</si>
  <si>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</si>
  <si>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</si>
  <si>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</si>
  <si>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</si>
  <si>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</si>
  <si>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</si>
  <si>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</si>
  <si>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</si>
  <si>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</si>
  <si>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</si>
  <si>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</si>
  <si>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</si>
  <si>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</si>
  <si>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</si>
  <si>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</si>
  <si>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</si>
  <si>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</si>
  <si>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</si>
  <si>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</si>
  <si>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</si>
  <si>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</si>
  <si>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</si>
  <si>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</si>
  <si>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</si>
  <si>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</si>
  <si>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</si>
  <si>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</si>
  <si>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</si>
  <si>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</si>
  <si>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</si>
  <si>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</si>
  <si>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</si>
  <si>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</si>
  <si>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</si>
  <si>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</si>
  <si>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</si>
  <si>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</si>
  <si>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</si>
  <si>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</si>
  <si>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</si>
  <si>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</si>
  <si>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</si>
  <si>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</si>
  <si>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</si>
  <si>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</si>
  <si>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</si>
  <si>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</si>
  <si>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</si>
  <si>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</si>
  <si>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</si>
  <si>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</si>
  <si>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</si>
  <si>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</si>
  <si>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</si>
  <si>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</si>
  <si>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</si>
  <si>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</si>
  <si>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</si>
  <si>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</si>
  <si>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</si>
  <si>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</si>
  <si>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</si>
  <si>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</si>
  <si>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</si>
  <si>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</si>
  <si>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</si>
  <si>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</si>
  <si>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</si>
  <si>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</si>
  <si>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</si>
  <si>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</si>
  <si>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</si>
  <si>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</si>
  <si>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</si>
  <si>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</si>
  <si>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</si>
  <si>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</si>
  <si>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</si>
  <si>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</si>
  <si>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</si>
  <si>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</si>
  <si>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</si>
  <si>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</si>
  <si>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</si>
  <si>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</si>
  <si>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</si>
  <si>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</si>
  <si>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</si>
  <si>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</si>
  <si>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</si>
  <si>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</si>
  <si>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</si>
  <si>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</si>
  <si>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</si>
  <si>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</si>
  <si>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</si>
  <si>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</si>
  <si>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</si>
  <si>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</si>
  <si>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</si>
  <si>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</si>
  <si>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</si>
  <si>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</si>
  <si>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</si>
  <si>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</si>
  <si>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</si>
  <si>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</si>
  <si>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</si>
  <si>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</si>
  <si>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</si>
  <si>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</si>
  <si>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</si>
  <si>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</si>
  <si>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</si>
  <si>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</si>
  <si>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</si>
  <si>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</si>
  <si>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</si>
  <si>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</si>
  <si>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</si>
  <si>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</si>
  <si>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</si>
  <si>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</si>
  <si>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</si>
  <si>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</si>
  <si>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</si>
  <si>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</si>
  <si>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</si>
  <si>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</si>
  <si>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</si>
  <si>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</si>
  <si>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</si>
  <si>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</si>
  <si>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</si>
  <si>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</si>
  <si>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</si>
  <si>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</si>
  <si>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</si>
  <si>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</si>
  <si>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</si>
  <si>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</si>
  <si>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</si>
  <si>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</si>
  <si>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</si>
  <si>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</si>
  <si>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</si>
  <si>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</si>
  <si>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</si>
  <si>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</si>
  <si>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</si>
  <si>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</si>
  <si>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</si>
  <si>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</si>
  <si>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</si>
  <si>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</si>
  <si>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</si>
  <si>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</si>
  <si>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</si>
  <si>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</si>
  <si>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</si>
  <si>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</si>
  <si>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</si>
  <si>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</si>
  <si>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</si>
  <si>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</si>
  <si>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</si>
  <si>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</si>
  <si>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</si>
  <si>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</si>
  <si>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</si>
  <si>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</si>
  <si>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</si>
  <si>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</si>
  <si>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</si>
  <si>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</si>
  <si>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</si>
  <si>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</si>
  <si>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</si>
  <si>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</si>
  <si>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</si>
  <si>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</si>
  <si>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</si>
  <si>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</si>
  <si>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</si>
  <si>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</si>
  <si>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</si>
  <si>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</si>
  <si>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</si>
  <si>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</si>
  <si>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</si>
  <si>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</si>
  <si>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</si>
  <si>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</si>
  <si>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</si>
  <si>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</si>
  <si>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</si>
  <si>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</si>
  <si>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</si>
  <si>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</si>
  <si>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</si>
  <si>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</si>
  <si>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</si>
  <si>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</si>
  <si>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</si>
  <si>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</si>
  <si>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</si>
  <si>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</si>
  <si>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</si>
  <si>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</si>
  <si>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</si>
  <si>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</si>
  <si>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</si>
  <si>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</si>
  <si>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</si>
  <si>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</si>
  <si>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</si>
  <si>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</si>
  <si>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</si>
  <si>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</si>
  <si>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</si>
  <si>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</si>
  <si>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</si>
  <si>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</si>
  <si>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</si>
  <si>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</si>
  <si>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</si>
  <si>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</si>
  <si>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</si>
  <si>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</si>
  <si>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</si>
  <si>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</si>
  <si>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</si>
  <si>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</si>
  <si>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</si>
  <si>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</si>
  <si>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</si>
  <si>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</si>
  <si>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</si>
  <si>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</si>
  <si>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</si>
  <si>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</si>
  <si>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</si>
  <si>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</si>
  <si>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</si>
  <si>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</si>
  <si>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</si>
  <si>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</si>
  <si>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</si>
  <si>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</si>
  <si>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</si>
  <si>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</si>
  <si>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</si>
  <si>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</si>
  <si>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</si>
  <si>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</si>
  <si>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</si>
  <si>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</si>
  <si>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</si>
  <si>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</si>
  <si>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</si>
  <si>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</si>
  <si>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</si>
  <si>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</si>
  <si>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</si>
  <si>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</si>
  <si>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</si>
  <si>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</si>
  <si>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</si>
  <si>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</si>
  <si>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</si>
  <si>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</si>
  <si>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</si>
  <si>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</si>
  <si>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</si>
  <si>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</si>
  <si>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</si>
  <si>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</si>
  <si>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</si>
  <si>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</si>
  <si>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</si>
  <si>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</si>
  <si>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</si>
  <si>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</si>
  <si>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</si>
  <si>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</si>
  <si>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</si>
  <si>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</si>
  <si>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</si>
  <si>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</si>
  <si>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</si>
  <si>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</si>
  <si>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</si>
  <si>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</si>
  <si>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</si>
  <si>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</si>
  <si>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</si>
  <si>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</si>
  <si>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</si>
  <si>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</si>
  <si>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</si>
  <si>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</si>
  <si>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</si>
  <si>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</si>
  <si>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</si>
  <si>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</si>
  <si>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</si>
  <si>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</si>
  <si>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</si>
  <si>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</si>
  <si>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</si>
  <si>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</si>
  <si>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</si>
  <si>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</si>
  <si>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</si>
  <si>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</si>
  <si>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</si>
  <si>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</si>
  <si>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</si>
  <si>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</si>
  <si>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</si>
  <si>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</si>
  <si>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</si>
  <si>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</si>
  <si>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</si>
  <si>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</si>
  <si>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</si>
  <si>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</si>
  <si>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</si>
  <si>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</si>
  <si>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</si>
  <si>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</si>
  <si>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</si>
  <si>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</si>
  <si>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</si>
  <si>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</si>
  <si>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</si>
  <si>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</si>
  <si>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</si>
  <si>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</si>
  <si>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</si>
  <si>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</si>
  <si>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</si>
  <si>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</si>
  <si>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</si>
  <si>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</si>
  <si>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</si>
  <si>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</si>
  <si>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</si>
  <si>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</si>
  <si>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</si>
  <si>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</si>
  <si>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</si>
  <si>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</si>
  <si>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</si>
  <si>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</si>
  <si>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</si>
  <si>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</si>
  <si>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</si>
  <si>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</si>
  <si>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</si>
  <si>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</si>
  <si>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</si>
  <si>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</si>
  <si>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</si>
  <si>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</si>
  <si>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</si>
  <si>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</si>
  <si>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</si>
  <si>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</si>
  <si>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</si>
  <si>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</si>
  <si>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</si>
  <si>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</si>
  <si>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</si>
  <si>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</si>
  <si>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</si>
  <si>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</si>
  <si>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</si>
  <si>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</si>
  <si>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</si>
  <si>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</si>
  <si>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</si>
  <si>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</si>
  <si>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</si>
  <si>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</si>
  <si>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</si>
  <si>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</si>
  <si>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</si>
  <si>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</si>
  <si>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</si>
  <si>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</si>
  <si>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</si>
  <si>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</si>
  <si>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</si>
  <si>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</si>
  <si>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</si>
  <si>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</si>
  <si>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</si>
  <si>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</si>
  <si>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</si>
  <si>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</si>
  <si>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</si>
  <si>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</si>
  <si>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</si>
  <si>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</si>
  <si>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</si>
  <si>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</si>
  <si>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</si>
  <si>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</si>
  <si>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</si>
  <si>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</si>
  <si>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</si>
  <si>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</si>
  <si>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</si>
  <si>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</si>
  <si>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</si>
  <si>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</si>
  <si>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</si>
  <si>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</si>
  <si>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</si>
  <si>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</si>
  <si>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</si>
  <si>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</si>
  <si>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</si>
  <si>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</si>
  <si>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</si>
  <si>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</si>
  <si>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</si>
  <si>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</si>
  <si>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</si>
  <si>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</si>
  <si>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</si>
  <si>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</si>
  <si>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</si>
  <si>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</si>
  <si>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</si>
  <si>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</si>
  <si>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</si>
  <si>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</si>
  <si>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</si>
  <si>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</si>
  <si>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</si>
  <si>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</si>
  <si>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</si>
  <si>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</si>
  <si>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</si>
  <si>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</si>
  <si>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</si>
  <si>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</si>
  <si>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</si>
  <si>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</si>
  <si>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</si>
  <si>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</si>
  <si>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</si>
  <si>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</si>
  <si>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</si>
  <si>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</si>
  <si>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</si>
  <si>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</si>
  <si>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</si>
  <si>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</si>
  <si>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</si>
  <si>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</si>
  <si>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</si>
  <si>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</si>
  <si>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</si>
  <si>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</si>
  <si>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</si>
  <si>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</si>
  <si>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</si>
  <si>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</si>
  <si>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</si>
  <si>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</si>
  <si>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</si>
  <si>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</si>
  <si>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</si>
  <si>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</si>
  <si>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</si>
  <si>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</si>
  <si>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</si>
  <si>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</si>
  <si>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</si>
  <si>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</si>
  <si>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</si>
  <si>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</si>
  <si>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</si>
  <si>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</si>
  <si>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</si>
  <si>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</si>
  <si>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</si>
  <si>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</si>
  <si>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</si>
  <si>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</si>
  <si>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</si>
  <si>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</si>
  <si>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</si>
  <si>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</si>
  <si>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</si>
  <si>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</si>
  <si>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</si>
  <si>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</si>
  <si>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</si>
  <si>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</si>
  <si>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</si>
  <si>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</si>
  <si>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</si>
  <si>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</si>
  <si>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</si>
  <si>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</si>
  <si>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</si>
  <si>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</si>
  <si>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</si>
  <si>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</si>
  <si>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</si>
  <si>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</si>
  <si>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</si>
  <si>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</si>
  <si>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</si>
  <si>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</si>
  <si>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</si>
  <si>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</si>
  <si>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</si>
  <si>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</si>
  <si>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</si>
  <si>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</si>
  <si>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</si>
  <si>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</si>
  <si>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</si>
  <si>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</si>
  <si>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</si>
  <si>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</si>
  <si>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</si>
  <si>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</si>
  <si>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</si>
  <si>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</si>
  <si>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</si>
  <si>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</si>
  <si>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</si>
  <si>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</si>
  <si>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</si>
  <si>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</si>
  <si>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</si>
  <si>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</si>
  <si>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</si>
  <si>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</si>
  <si>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</si>
  <si>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</si>
  <si>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</si>
  <si>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</si>
  <si>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</si>
  <si>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</si>
  <si>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</si>
  <si>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</si>
  <si>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</si>
  <si>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</si>
  <si>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</si>
  <si>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</si>
  <si>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</si>
  <si>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</si>
  <si>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</si>
  <si>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</si>
  <si>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</si>
  <si>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</si>
  <si>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</si>
  <si>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</si>
  <si>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</si>
  <si>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</si>
  <si>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</si>
  <si>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</si>
  <si>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</si>
  <si>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</si>
  <si>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</si>
  <si>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</si>
  <si>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</si>
  <si>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</si>
  <si>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</si>
  <si>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</si>
  <si>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</si>
  <si>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</si>
  <si>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</si>
  <si>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</si>
  <si>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</si>
  <si>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</si>
  <si>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</si>
  <si>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</si>
  <si>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</si>
  <si>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</si>
  <si>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</si>
  <si>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</si>
  <si>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</si>
  <si>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</si>
  <si>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</si>
  <si>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</si>
  <si>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</si>
  <si>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</si>
  <si>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</si>
  <si>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</si>
  <si>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</si>
  <si>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</si>
  <si>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</si>
  <si>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</si>
  <si>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</si>
  <si>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</si>
  <si>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</si>
  <si>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</si>
  <si>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</si>
  <si>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</si>
  <si>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</si>
  <si>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</si>
  <si>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</si>
  <si>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</si>
  <si>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</si>
  <si>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</si>
  <si>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</si>
  <si>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</si>
  <si>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</si>
  <si>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</si>
  <si>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</si>
  <si>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</si>
  <si>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</si>
  <si>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</si>
  <si>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</si>
  <si>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</si>
  <si>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</si>
  <si>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</si>
  <si>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</si>
  <si>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</si>
  <si>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</si>
  <si>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</si>
  <si>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</si>
  <si>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</si>
  <si>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</si>
  <si>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</si>
  <si>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</si>
  <si>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</si>
  <si>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</si>
  <si>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</si>
  <si>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</si>
  <si>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</si>
  <si>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</si>
  <si>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</si>
  <si>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</si>
  <si>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</si>
  <si>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</si>
  <si>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</si>
  <si>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</si>
  <si>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</si>
  <si>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</si>
  <si>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</si>
  <si>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</si>
  <si>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</si>
  <si>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</si>
  <si>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</si>
  <si>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</si>
  <si>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</si>
  <si>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</si>
  <si>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</si>
  <si>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</si>
  <si>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</si>
  <si>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</si>
  <si>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</si>
  <si>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</si>
  <si>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</si>
  <si>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</si>
  <si>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</si>
  <si>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</si>
  <si>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</si>
  <si>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</si>
  <si>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</si>
  <si>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</si>
  <si>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</si>
  <si>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</si>
  <si>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</si>
  <si>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</si>
  <si>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</si>
  <si>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</si>
  <si>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</si>
  <si>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</si>
  <si>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</si>
  <si>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</si>
  <si>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</si>
  <si>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</si>
  <si>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</si>
  <si>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</si>
  <si>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</si>
  <si>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</si>
  <si>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</si>
  <si>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</si>
  <si>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</si>
  <si>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</si>
  <si>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</si>
  <si>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</si>
  <si>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</si>
  <si>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</si>
  <si>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</si>
  <si>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</si>
  <si>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</si>
  <si>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</si>
  <si>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</si>
  <si>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</si>
  <si>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</si>
  <si>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</si>
  <si>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</si>
  <si>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</si>
  <si>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</si>
  <si>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</si>
  <si>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</si>
  <si>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</si>
  <si>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</si>
  <si>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</si>
  <si>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</si>
  <si>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</si>
  <si>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</si>
  <si>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</si>
  <si>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</si>
  <si>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</si>
  <si>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</si>
  <si>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</si>
  <si>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</si>
  <si>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</si>
  <si>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</si>
  <si>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</si>
  <si>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</si>
  <si>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</si>
  <si>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</si>
  <si>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</si>
  <si>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</si>
  <si>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</si>
  <si>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</si>
  <si>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</si>
  <si>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</si>
  <si>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</si>
  <si>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</si>
  <si>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</si>
  <si>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</si>
  <si>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</si>
  <si>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</si>
  <si>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</si>
  <si>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</si>
  <si>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</si>
  <si>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</si>
  <si>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</si>
  <si>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</si>
  <si>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</si>
  <si>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</si>
  <si>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</si>
  <si>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</si>
  <si>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</si>
  <si>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</si>
  <si>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</si>
  <si>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</si>
  <si>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</si>
  <si>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</si>
  <si>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</si>
  <si>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</si>
  <si>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</si>
  <si>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</si>
  <si>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</si>
  <si>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</si>
  <si>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</si>
  <si>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</si>
  <si>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</si>
  <si>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</si>
  <si>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</si>
  <si>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</si>
  <si>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</si>
  <si>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</si>
  <si>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</si>
  <si>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</si>
  <si>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</si>
  <si>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</si>
  <si>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</si>
  <si>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</si>
  <si>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</si>
  <si>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</si>
  <si>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</si>
  <si>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</si>
  <si>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</si>
  <si>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</si>
  <si>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</si>
  <si>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</si>
  <si>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</si>
  <si>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</si>
  <si>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</si>
  <si>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</si>
  <si>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</si>
  <si>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</si>
  <si>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</si>
  <si>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</si>
  <si>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</si>
  <si>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</si>
  <si>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</si>
  <si>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</si>
  <si>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</si>
  <si>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</si>
  <si>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</si>
  <si>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</si>
  <si>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</si>
  <si>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</si>
  <si>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</si>
  <si>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</si>
  <si>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</si>
  <si>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</si>
  <si>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</si>
  <si>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</si>
  <si>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</si>
  <si>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</si>
  <si>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</si>
  <si>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</si>
  <si>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</si>
  <si>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</si>
  <si>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</si>
  <si>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</si>
  <si>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</si>
  <si>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</si>
  <si>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</si>
  <si>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</si>
  <si>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</si>
  <si>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</si>
  <si>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</si>
  <si>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</si>
  <si>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</si>
  <si>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</si>
  <si>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</si>
  <si>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</si>
  <si>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</si>
  <si>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</si>
  <si>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</si>
  <si>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</si>
  <si>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</si>
  <si>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</si>
  <si>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</si>
  <si>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</si>
  <si>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</si>
  <si>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</si>
  <si>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</si>
  <si>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</si>
  <si>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</si>
  <si>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</si>
  <si>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</si>
  <si>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</si>
  <si>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</si>
  <si>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</si>
  <si>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</si>
  <si>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</si>
  <si>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</si>
  <si>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</si>
  <si>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</si>
  <si>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</si>
  <si>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</si>
  <si>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</si>
  <si>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</si>
  <si>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</si>
  <si>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</si>
  <si>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</si>
  <si>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</si>
  <si>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</si>
  <si>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</si>
  <si>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</si>
  <si>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</si>
  <si>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</si>
  <si>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</si>
  <si>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</si>
  <si>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</si>
  <si>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</si>
  <si>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</si>
  <si>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</si>
  <si>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</si>
  <si>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</si>
  <si>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</si>
  <si>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</si>
  <si>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</si>
  <si>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</si>
  <si>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</si>
  <si>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</si>
  <si>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</si>
  <si>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</si>
  <si>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</si>
  <si>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</si>
  <si>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</si>
  <si>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</si>
  <si>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</si>
  <si>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</si>
  <si>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</si>
  <si>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</si>
  <si>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</si>
  <si>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</si>
  <si>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</si>
  <si>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</si>
  <si>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</si>
  <si>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</si>
  <si>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</si>
  <si>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</si>
  <si>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</si>
  <si>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</si>
  <si>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</si>
  <si>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</si>
  <si>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</si>
  <si>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</si>
  <si>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</si>
  <si>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</si>
  <si>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</si>
  <si>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</si>
  <si>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</si>
  <si>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</si>
  <si>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</si>
  <si>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</si>
  <si>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</si>
  <si>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</si>
  <si>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</si>
  <si>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</si>
  <si>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</si>
  <si>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</si>
  <si>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</si>
  <si>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</si>
  <si>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</si>
  <si>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</si>
  <si>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</si>
  <si>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</si>
  <si>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</si>
  <si>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</si>
  <si>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</si>
  <si>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</si>
  <si>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</si>
  <si>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</si>
  <si>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</si>
  <si>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</si>
  <si>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</si>
  <si>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</si>
  <si>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</si>
  <si>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</si>
  <si>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</si>
  <si>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</si>
  <si>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</si>
  <si>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</si>
  <si>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</si>
  <si>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</si>
  <si>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</si>
  <si>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</si>
  <si>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</si>
  <si>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</si>
  <si>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</si>
  <si>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</si>
  <si>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</si>
  <si>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</si>
  <si>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</si>
  <si>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</si>
  <si>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</si>
  <si>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</si>
  <si>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</si>
  <si>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</si>
  <si>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</si>
  <si>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</si>
  <si>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</si>
  <si>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</si>
  <si>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</si>
  <si>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</si>
  <si>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</si>
  <si>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</si>
  <si>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</si>
  <si>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</si>
  <si>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</si>
  <si>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</si>
  <si>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</si>
  <si>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</si>
  <si>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</si>
  <si>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</si>
  <si>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</si>
  <si>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</si>
  <si>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</si>
  <si>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</si>
  <si>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</si>
  <si>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</si>
  <si>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</si>
  <si>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</si>
  <si>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</si>
  <si>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</si>
  <si>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</si>
  <si>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</si>
  <si>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</si>
  <si>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</si>
  <si>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</si>
  <si>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</si>
  <si>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</si>
  <si>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</si>
  <si>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</si>
  <si>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</si>
  <si>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</si>
  <si>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</si>
  <si>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</si>
  <si>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</si>
  <si>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</si>
  <si>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</si>
  <si>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</si>
  <si>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</si>
  <si>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</si>
  <si>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</si>
  <si>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</si>
  <si>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</si>
  <si>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</si>
  <si>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</si>
  <si>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</si>
  <si>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</si>
  <si>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</si>
  <si>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</si>
  <si>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</si>
  <si>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</si>
  <si>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</si>
  <si>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</si>
  <si>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</si>
  <si>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</si>
  <si>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</si>
  <si>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</si>
  <si>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</si>
  <si>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</si>
  <si>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</si>
  <si>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</si>
  <si>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</si>
  <si>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</si>
  <si>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</si>
  <si>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</si>
  <si>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</si>
  <si>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</si>
  <si>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</si>
  <si>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</si>
  <si>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</si>
  <si>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</si>
  <si>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</si>
  <si>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</si>
  <si>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</si>
  <si>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</si>
  <si>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</si>
  <si>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</si>
  <si>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</si>
  <si>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</si>
  <si>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</si>
  <si>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</si>
  <si>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</si>
  <si>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</si>
  <si>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</si>
  <si>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</si>
  <si>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</si>
  <si>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</si>
  <si>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</si>
  <si>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</si>
  <si>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</si>
  <si>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</si>
  <si>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</si>
  <si>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</si>
  <si>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</si>
  <si>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</si>
  <si>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</si>
  <si>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</si>
  <si>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</si>
  <si>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</si>
  <si>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</si>
  <si>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</si>
  <si>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</si>
  <si>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</si>
  <si>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</si>
  <si>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</si>
  <si>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</si>
  <si>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</si>
  <si>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</si>
  <si>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</si>
  <si>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</si>
  <si>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</si>
  <si>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</si>
  <si>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</si>
  <si>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</si>
  <si>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</si>
  <si>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</si>
  <si>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</si>
  <si>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</si>
  <si>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</si>
  <si>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</si>
  <si>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</si>
  <si>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</si>
  <si>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</si>
  <si>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</si>
  <si>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</si>
  <si>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</si>
  <si>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</si>
  <si>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</si>
  <si>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</si>
  <si>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</si>
  <si>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</si>
  <si>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</si>
  <si>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</si>
  <si>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</si>
  <si>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</si>
  <si>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</si>
  <si>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</si>
  <si>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</si>
  <si>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</si>
  <si>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</si>
  <si>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</si>
  <si>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</si>
  <si>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</si>
  <si>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</si>
  <si>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</si>
  <si>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</si>
  <si>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</si>
  <si>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</si>
  <si>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</si>
  <si>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</si>
  <si>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</si>
  <si>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</si>
  <si>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</si>
  <si>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</si>
  <si>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</si>
  <si>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</si>
  <si>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</si>
  <si>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</si>
  <si>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</si>
  <si>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</si>
  <si>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</si>
  <si>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</si>
  <si>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</si>
  <si>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</si>
  <si>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</si>
  <si>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</si>
  <si>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</si>
  <si>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</si>
  <si>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</si>
  <si>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</si>
  <si>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</si>
  <si>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</si>
  <si>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</si>
  <si>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</si>
  <si>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</si>
  <si>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</si>
  <si>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</si>
  <si>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</si>
  <si>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</si>
  <si>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</si>
  <si>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</si>
  <si>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</si>
  <si>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</si>
  <si>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</si>
  <si>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</si>
  <si>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</si>
  <si>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</si>
  <si>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</si>
  <si>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</si>
  <si>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</si>
  <si>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</si>
  <si>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</si>
  <si>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</si>
  <si>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</si>
  <si>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</si>
  <si>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</si>
  <si>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</si>
  <si>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</si>
  <si>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</si>
  <si>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</si>
  <si>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</si>
  <si>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</si>
  <si>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</si>
  <si>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</si>
  <si>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</si>
  <si>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</si>
  <si>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</si>
  <si>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</si>
  <si>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</si>
  <si>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</si>
  <si>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</si>
  <si>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</si>
  <si>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</si>
  <si>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</si>
  <si>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</si>
  <si>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</si>
  <si>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</si>
  <si>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</si>
  <si>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</si>
  <si>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</si>
  <si>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</si>
  <si>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</si>
  <si>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</si>
  <si>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</si>
  <si>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</si>
  <si>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</si>
  <si>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</si>
  <si>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</si>
  <si>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</si>
  <si>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</si>
  <si>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</si>
  <si>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</si>
  <si>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</si>
  <si>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</si>
  <si>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</si>
  <si>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</si>
  <si>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</si>
  <si>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</si>
  <si>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</si>
  <si>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</si>
  <si>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</si>
  <si>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</si>
  <si>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</si>
  <si>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</si>
  <si>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</si>
  <si>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</si>
  <si>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</si>
  <si>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</si>
  <si>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</si>
  <si>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</si>
  <si>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</si>
  <si>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</si>
  <si>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</si>
  <si>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</si>
  <si>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</si>
  <si>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</si>
  <si>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</si>
  <si>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</si>
  <si>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</si>
  <si>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</si>
  <si>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</si>
  <si>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</si>
  <si>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</si>
  <si>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</si>
  <si>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</si>
  <si>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</si>
  <si>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</si>
  <si>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</si>
  <si>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</si>
  <si>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</si>
  <si>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</si>
  <si>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</si>
  <si>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</si>
  <si>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</si>
  <si>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</si>
  <si>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</si>
  <si>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</si>
  <si>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</si>
  <si>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</si>
  <si>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</si>
  <si>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</si>
  <si>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</si>
  <si>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</si>
  <si>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</si>
  <si>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</si>
  <si>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</si>
  <si>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</si>
  <si>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</si>
  <si>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</si>
  <si>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</si>
  <si>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</si>
  <si>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</si>
  <si>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</si>
  <si>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</si>
  <si>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</si>
  <si>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</si>
  <si>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</si>
  <si>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</si>
  <si>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</si>
  <si>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</si>
  <si>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</si>
  <si>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</si>
  <si>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</si>
  <si>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</si>
  <si>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</si>
  <si>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</si>
  <si>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</si>
  <si>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</si>
  <si>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</si>
  <si>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</si>
  <si>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</si>
  <si>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</si>
  <si>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</si>
  <si>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</si>
  <si>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</si>
  <si>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</si>
  <si>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</si>
  <si>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</si>
  <si>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</si>
  <si>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</si>
  <si>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</si>
  <si>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</si>
  <si>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</si>
  <si>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</si>
  <si>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</si>
  <si>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</si>
  <si>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</si>
  <si>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</si>
  <si>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</si>
  <si>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</si>
  <si>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</si>
  <si>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</si>
  <si>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</si>
  <si>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</si>
  <si>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</si>
  <si>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</si>
  <si>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</si>
  <si>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</si>
  <si>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</si>
  <si>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</si>
  <si>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</si>
  <si>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</si>
  <si>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</si>
  <si>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</si>
  <si>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</si>
  <si>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</si>
  <si>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</si>
  <si>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</si>
  <si>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</si>
  <si>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</si>
  <si>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</si>
  <si>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</si>
  <si>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</si>
  <si>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</si>
  <si>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</si>
  <si>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</si>
  <si>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</si>
  <si>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</si>
  <si>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</si>
  <si>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</si>
  <si>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</si>
  <si>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</si>
  <si>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</si>
  <si>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</si>
  <si>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</si>
  <si>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</si>
  <si>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</si>
  <si>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</si>
  <si>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</si>
  <si>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</si>
  <si>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</si>
  <si>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</si>
  <si>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</si>
  <si>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</si>
  <si>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</si>
  <si>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</si>
  <si>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</si>
  <si>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</si>
  <si>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</si>
  <si>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</si>
  <si>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</si>
  <si>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</si>
  <si>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</si>
  <si>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</si>
  <si>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</si>
  <si>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</si>
  <si>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</si>
  <si>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</si>
  <si>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</si>
  <si>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</si>
  <si>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</si>
  <si>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</si>
  <si>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</si>
  <si>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</si>
  <si>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</si>
  <si>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</si>
  <si>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</si>
  <si>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</si>
  <si>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</si>
  <si>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</si>
  <si>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</si>
  <si>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</si>
  <si>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</si>
  <si>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</si>
  <si>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</si>
  <si>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</si>
  <si>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</si>
  <si>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</si>
  <si>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</si>
  <si>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</si>
  <si>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</si>
  <si>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</si>
  <si>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</si>
  <si>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</si>
  <si>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</si>
  <si>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</si>
  <si>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</si>
  <si>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</si>
  <si>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</si>
  <si>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</si>
  <si>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</si>
  <si>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</si>
  <si>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</si>
  <si>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</si>
  <si>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</si>
  <si>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</si>
  <si>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</si>
  <si>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</si>
  <si>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</si>
  <si>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</si>
  <si>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</si>
  <si>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</si>
  <si>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</si>
  <si>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</si>
  <si>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</si>
  <si>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</si>
  <si>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</si>
  <si>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</si>
  <si>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</si>
  <si>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</si>
  <si>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</si>
  <si>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</si>
  <si>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</si>
  <si>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</si>
  <si>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</si>
  <si>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</si>
  <si>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</si>
  <si>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</si>
  <si>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</si>
  <si>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</si>
  <si>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</si>
  <si>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</si>
  <si>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</si>
  <si>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</si>
  <si>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</si>
  <si>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</si>
  <si>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</si>
  <si>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</si>
  <si>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</si>
  <si>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</si>
  <si>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</si>
  <si>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</si>
  <si>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</si>
  <si>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</si>
  <si>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</si>
  <si>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</si>
  <si>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</si>
  <si>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</si>
  <si>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</si>
  <si>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</si>
  <si>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</si>
  <si>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</si>
  <si>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</si>
  <si>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</si>
  <si>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</si>
  <si>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</si>
  <si>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</si>
  <si>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</si>
  <si>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</si>
  <si>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</si>
  <si>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</si>
  <si>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</si>
  <si>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</si>
  <si>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</si>
  <si>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</si>
  <si>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</si>
  <si>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</si>
  <si>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</si>
  <si>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</si>
  <si>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</si>
  <si>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</si>
  <si>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</si>
  <si>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</si>
  <si>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</si>
  <si>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</si>
  <si>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</si>
  <si>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</si>
  <si>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</si>
  <si>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</si>
  <si>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</si>
  <si>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</si>
  <si>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</si>
  <si>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</si>
  <si>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</si>
  <si>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</si>
  <si>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</si>
  <si>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</si>
  <si>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</si>
  <si>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</si>
  <si>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</si>
  <si>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</si>
  <si>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</si>
  <si>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</si>
  <si>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</si>
  <si>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</si>
  <si>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</si>
  <si>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</si>
  <si>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</si>
  <si>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</si>
  <si>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</si>
  <si>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</si>
  <si>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</si>
  <si>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</si>
  <si>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</si>
  <si>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</si>
  <si>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</si>
  <si>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</si>
  <si>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</si>
  <si>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</si>
  <si>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</si>
  <si>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</si>
  <si>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</si>
  <si>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</si>
  <si>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</si>
  <si>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</si>
  <si>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</si>
  <si>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</si>
  <si>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</si>
  <si>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</si>
  <si>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</si>
  <si>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</si>
  <si>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</si>
  <si>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</si>
  <si>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</si>
  <si>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</si>
  <si>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</si>
  <si>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</si>
  <si>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</si>
  <si>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</si>
  <si>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</si>
  <si>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</si>
  <si>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</si>
  <si>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</si>
  <si>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</si>
  <si>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</si>
  <si>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</si>
  <si>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</si>
  <si>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</si>
  <si>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</si>
  <si>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</si>
  <si>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</si>
  <si>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</si>
  <si>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</si>
  <si>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</si>
  <si>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</si>
  <si>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</si>
  <si>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</si>
  <si>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</si>
  <si>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</si>
  <si>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</si>
  <si>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</si>
  <si>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</si>
  <si>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</si>
  <si>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</si>
  <si>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</si>
  <si>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</si>
  <si>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</si>
  <si>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</si>
  <si>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</si>
  <si>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</si>
  <si>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</si>
  <si>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</si>
  <si>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</si>
  <si>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</si>
  <si>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</si>
  <si>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</si>
  <si>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</si>
  <si>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</si>
  <si>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</si>
  <si>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</si>
  <si>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</si>
  <si>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</si>
  <si>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</si>
  <si>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</si>
  <si>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</si>
  <si>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</si>
  <si>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</si>
  <si>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</si>
  <si>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</si>
  <si>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</si>
  <si>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</si>
  <si>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</si>
  <si>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</si>
  <si>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</si>
  <si>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</si>
  <si>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</si>
  <si>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</si>
  <si>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</si>
  <si>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</si>
  <si>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</si>
  <si>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</si>
  <si>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</si>
  <si>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</si>
  <si>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</si>
  <si>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</si>
  <si>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</si>
  <si>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</si>
  <si>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</si>
  <si>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</si>
  <si>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</si>
  <si>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</si>
  <si>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</si>
  <si>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</si>
  <si>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</si>
  <si>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</si>
  <si>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</si>
  <si>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</si>
  <si>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</si>
  <si>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</si>
  <si>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</si>
  <si>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</si>
  <si>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</si>
  <si>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</si>
  <si>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</si>
  <si>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</si>
  <si>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</si>
  <si>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</si>
  <si>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</si>
  <si>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</si>
  <si>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</si>
  <si>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</si>
  <si>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</si>
  <si>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</si>
  <si>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</si>
  <si>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</si>
  <si>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</si>
  <si>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</si>
  <si>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</si>
  <si>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</si>
  <si>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</si>
  <si>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</si>
  <si>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</si>
  <si>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</si>
  <si>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</si>
  <si>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</si>
  <si>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</si>
  <si>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</si>
  <si>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</si>
  <si>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</si>
  <si>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</si>
  <si>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</si>
  <si>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</si>
  <si>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</si>
  <si>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</si>
  <si>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</si>
  <si>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</si>
  <si>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</si>
  <si>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</si>
  <si>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</si>
  <si>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</si>
  <si>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</si>
  <si>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</si>
  <si>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</si>
  <si>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</si>
  <si>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</si>
  <si>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</si>
  <si>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</si>
  <si>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</si>
  <si>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</si>
  <si>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</si>
  <si>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</si>
  <si>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</si>
  <si>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</si>
  <si>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</si>
  <si>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</si>
  <si>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</si>
  <si>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</si>
  <si>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</si>
  <si>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</si>
  <si>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</si>
  <si>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</si>
  <si>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</si>
  <si>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</si>
  <si>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</si>
  <si>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</si>
  <si>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</si>
  <si>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</si>
  <si>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</si>
  <si>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</si>
  <si>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</si>
  <si>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</si>
  <si>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</si>
  <si>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</si>
  <si>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</si>
  <si>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</si>
  <si>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</si>
  <si>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</si>
  <si>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</si>
  <si>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</si>
  <si>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</si>
  <si>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</si>
  <si>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</si>
  <si>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</si>
  <si>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</si>
  <si>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</si>
  <si>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</si>
  <si>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</si>
  <si>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</si>
  <si>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</si>
  <si>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</si>
  <si>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</si>
  <si>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</si>
  <si>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</si>
  <si>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</si>
  <si>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</si>
  <si>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</si>
  <si>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</si>
  <si>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</si>
  <si>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</si>
  <si>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</si>
  <si>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</si>
  <si>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</si>
  <si>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</si>
  <si>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</si>
  <si>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</si>
  <si>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</si>
  <si>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</si>
  <si>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</si>
  <si>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</si>
  <si>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</si>
  <si>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</si>
  <si>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</si>
  <si>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</si>
  <si>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Team on the way ETA 15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</si>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</sst>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296.97501006944367</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0.35607488425739575</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45959.92343599537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45959.92343599537</v>
      </c>
      <c r="H5" s="136"/>
      <c r="I5" s="134" t="str">
        <f>IFERROR(VLOOKUP(D5,DB!A:F,6,0),"")</f>
        <v/>
      </c>
      <c r="J5" s="134" t="str">
        <f>IFERROR(VLOOKUP(D5,DB!A:G,7,0),"")</f>
        <v/>
      </c>
      <c r="K5" s="138"/>
      <c r="L5" s="139" t="str">
        <f>IFERROR(VLOOKUP(D5,DB!A:I,9,0),"")</f>
        <v/>
      </c>
    </row>
    <row r="6" spans="1:15" ht="15" customHeight="1">
      <c r="A6" s="133"/>
      <c r="B6" s="134" t="str">
        <f>IFERROR(VLOOKUP(D6,DB!A:K,11,0),"")</f>
        <v/>
      </c>
      <c r="C6" s="134"/>
      <c r="D6" s="172"/>
      <c r="E6" s="135"/>
      <c r="F6" s="136"/>
      <c r="G6" s="137">
        <f ca="1">IFERROR(NOW()-F6,"")</f>
        <v>45959.92343599537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45959.92343599537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45959.92343599537</v>
      </c>
      <c r="H8" s="136"/>
      <c r="I8" s="134" t="str">
        <f>IFERROR(VLOOKUP(D8,DB!A:F,6,0),"")</f>
        <v/>
      </c>
      <c r="J8" s="134" t="str">
        <f>IFERROR(VLOOKUP(D8,DB!A:G,7,0),"")</f>
        <v/>
      </c>
      <c r="K8" s="138"/>
      <c r="L8" s="139" t="str">
        <f>IFERROR(VLOOKUP(D8,DB!A:I,9,0),"")</f>
        <v/>
      </c>
    </row>
    <row r="9" spans="1:15" ht="15" customHeight="1">
      <c r="A9" s="133"/>
      <c r="B9" s="134" t="str">
        <f>IFERROR(VLOOKUP(D9,DB!A:K,11,0),"")</f>
        <v/>
      </c>
      <c r="C9" s="134"/>
      <c r="D9" s="172"/>
      <c r="E9" s="135"/>
      <c r="F9" s="136"/>
      <c r="G9" s="137">
        <f ca="1">IFERROR(NOW()-F9,"")</f>
        <v>45959.92343599537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45959.92343599537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45959.92343599537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45959.92343599537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45959.92343599537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45959.92343599537</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45959.92343599537</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45959.92343599537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45959.92343599537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45959.92343599537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45959.92343599537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45959.92343599537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45959.92343599537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45959.92343599537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45959.92343599537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45959.92343599537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45959.92343599537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45959.92343599537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45959.92343599537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45959.92343599537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45959.92343599537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45959.92343599537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45959.92343599537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45959.92343599537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45959.92343599537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45959.92343599537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45959.92343599537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45959.92343599537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45959.92343599537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45959.92343599537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45959.92343599537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45959.92343599537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45959.92343599537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45959.92343599537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45959.92343599537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45959.92343599537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45959.92343599537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45959.92343599537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45959.92343599537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45959.92343599537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45959.92343599537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45959.92343599537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45959.92343599537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45959.92343599537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45959.92343599537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45959.92343599537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45959.92343599537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45959.92343599537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45959.92343599537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45959.92343599537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45959.92343599537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45959.92343599537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45959.92343599537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45959.92343599537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45959.92343599537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45959.92343599537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45959.92343599537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45959.92343599537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45959.92343599537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45959.92343599537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45959.92343599537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45959.92343599537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45959.92343599537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45959.92343599537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45959.92343599537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45959.92343599537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45959.92343599537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45959.92343599537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45959.92343599537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45959.92343599537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45959.92343599537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45959.92343599537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45959.92343599537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45959.92343599537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45959.92343599537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45959.92343599537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45959.92343599537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45959.92343599537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45959.92343599537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45959.92343599537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45959.92343599537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45959.92343599537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45959.92343599537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45959.92343599537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45959.92343599537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45959.92343599537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45959.92343599537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45959.92343599537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45959.92343599537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45959.92343599537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45959.92343599537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45959.92343599537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45959.92343599537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45959.92343599537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45959.92343599537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45959.92343599537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45959.92343599537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45959.92343599537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45959.92343599537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45959.92343599537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45959.92343599537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45959.92343599537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45959.92343599537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45959.92343599537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45959.92343599537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45959.92343599537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45959.92343599537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45959.92343599537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45959.92343599537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45959.92343599537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45959.92343599537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45959.92343599537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45959.92343599537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45959.92343599537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45959.92343599537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45959.92343599537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45959.92343599537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45959.92343599537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45959.92343599537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45959.92343599537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45959.92343599537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45959.92343599537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45959.92343599537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45959.92343599537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45959.92343599537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45959.92343599537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45959.92343599537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45959.92343599537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45959.92343599537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45959.92343599537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45959.92343599537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45959.92343599537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45959.92343599537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45959.92343599537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45959.92343599537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45959.92343599537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45959.92343599537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45959.92343599537</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45959.92343599537</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3D12A9EA-88A7-4E89-AD03-4D5420E9D81C}"/>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K12" sqref="K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134.92359803240834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1.1813526620389894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45959.92343599537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45959.92343599537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45959.92343599537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45959.92343599537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45959.92343599537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45959.92343599537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45959.92343599537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45959.92343599537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45959.92343599537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45959.92343599537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45959.92343599537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45959.92343599537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45959.92343599537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45959.92343599537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45959.92343599537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45959.92343599537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45959.92343599537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45959.92343599537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45959.92343599537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45959.92343599537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45959.92343599537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45959.92343599537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45959.92343599537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45959.92343599537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45959.92343599537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45959.92343599537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45959.92343599537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45959.92343599537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45959.92343599537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45959.92343599537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45959.92343599537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45959.92343599537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45959.92343599537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45959.92343599537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45959.92343599537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45959.92343599537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45959.92343599537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45959.92343599537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45959.92343599537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45959.92343599537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45959.92343599537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45959.92343599537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45959.92343599537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45959.92343599537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45959.92343599537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45959.92343599537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45959.92343599537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45959.92343599537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45959.92343599537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45959.92343599537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45959.92343599537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45959.92343599537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45959.92343599537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45959.92343599537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45959.92343599537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45959.92343599537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45959.92343599537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45959.92343599537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45959.92343599537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45959.92343599537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45959.92343599537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45959.92343599537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45959.92343599537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45959.92343599537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45959.92343599537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45959.92343599537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45959.92343599537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45959.92343599537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45959.92343599537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45959.92343599537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45959.92343599537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45959.92343599537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45959.92343599537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45959.92343599537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45959.92343599537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45959.92343599537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45959.92343599537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45959.92343599537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45959.92343599537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45959.92343599537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45959.92343599537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45959.92343599537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45959.92343599537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45959.92343599537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45959.92343599537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45959.92343599537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45959.92343599537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45959.92343599537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45959.92343599537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45959.92343599537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45959.92343599537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45959.92343599537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45959.92343599537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45959.92343599537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45959.92343599537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45959.92343599537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45959.92343599537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45959.92343599537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45959.92343599537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45959.92343599537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45959.92343599537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45959.92343599537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45959.92343599537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45959.92343599537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45959.92343599537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45959.92343599537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45959.92343599537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45959.92343599537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45959.92343599537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45959.92343599537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45959.92343599537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45959.92343599537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45959.92343599537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45959.92343599537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45959.92343599537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45959.92343599537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45959.92343599537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45959.92343599537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45959.92343599537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45959.92343599537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45959.92343599537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45959.92343599537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45959.92343599537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45959.92343599537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45959.92343599537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45959.92343599537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45959.92343599537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45959.92343599537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45959.92343599537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45959.92343599537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45959.92343599537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45959.92343599537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45959.92343599537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45959.92343599537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45959.92343599537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45959.92343599537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45959.92343599537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45959.92343599537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45959.92343599537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45959.92343599537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45959.92343599537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45959.92343599537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45959.92343599537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45959.92343599537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45959.92343599537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45959.92343599537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45959.92343599537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45959.92343599537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45959.92343599537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45959.92343599537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45959.92343599537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45959.92343599537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45959.92343599537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45959.92343599537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45959.92343599537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45959.92343599537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45959.92343599537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45959.92343599537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45959.92343599537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45959.92343599537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45959.92343599537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45959.92343599537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45959.92343599537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45959.92343599537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45959.92343599537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45959.92343599537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45959.92343599537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45959.92343599537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45959.92343599537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45959.92343599537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45959.92343599537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45959.92343599537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45959.92343599537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45959.92343599537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45959.92343599537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45959.92343599537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45959.92343599537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45959.92343599537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45959.92343599537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45959.92343599537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abSelected="1" workbookViewId="0">
      <selection activeCell="H15" sqref="H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v>2</v>
      </c>
      <c r="D2" s="18" t="s">
        <v>9221</v>
      </c>
      <c r="E2" s="18" t="s">
        <v>39021</v>
      </c>
      <c r="F2" s="20"/>
      <c r="G2" s="21">
        <f t="shared" ref="G2:G58" ca="1" si="0">IFERROR(NOW()-F2,"-")</f>
        <v>45959.92343599537</v>
      </c>
      <c r="H2" s="22">
        <v>45959.921400462961</v>
      </c>
      <c r="I2" s="19" t="str">
        <f>IFERROR(VLOOKUP(D2,DB!A:F,6,0),"")</f>
        <v>SCECO</v>
      </c>
      <c r="J2" s="18" t="str">
        <f>IFERROR(VLOOKUP(D2,DB!A:G,7,0),"")</f>
        <v>Good</v>
      </c>
      <c r="K2" s="46" t="s">
        <v>39109</v>
      </c>
      <c r="L2" s="23" t="str">
        <f>IFERROR(VLOOKUP(D2,DB!A:I,9,0),"")</f>
        <v>Latis</v>
      </c>
    </row>
    <row r="3" spans="1:13" ht="15" customHeight="1">
      <c r="A3" s="19"/>
      <c r="B3" s="63" t="str">
        <f>IFERROR(VLOOKUP(D3,DB!A:K,11,0),"")</f>
        <v/>
      </c>
      <c r="C3" s="18"/>
      <c r="D3" s="18"/>
      <c r="E3" s="18"/>
      <c r="F3" s="20"/>
      <c r="G3" s="21">
        <f t="shared" ca="1" si="0"/>
        <v>45959.92343599537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45959.92343599537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45959.92343599537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45959.92343599537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45959.92343599537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45959.92343599537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45959.92343599537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45959.92343599537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45959.92343599537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45959.92343599537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45959.92343599537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45959.92343599537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45959.92343599537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45959.92343599537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45959.92343599537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45959.92343599537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45959.92343599537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45959.92343599537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45959.92343599537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45959.92343599537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45959.92343599537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45959.92343599537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45959.92343599537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45959.92343599537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45959.92343599537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45959.92343599537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45959.92343599537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45959.92343599537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45959.92343599537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45959.92343599537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45959.92343599537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45959.92343599537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45959.92343599537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45959.92343599537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45959.92343599537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45959.92343599537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45959.92343599537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45959.92343599537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45959.92343599537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45959.92343599537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45959.92343599537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45959.92343599537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45959.92343599537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45959.92343599537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45959.92343599537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45959.92343599537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45959.92343599537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45959.92343599537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45959.92343599537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45959.92343599537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45959.92343599537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45959.92343599537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45959.92343599537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45959.92343599537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45959.92343599537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45959.92343599537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45959.92343599537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45959.92343599537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45959.92343599537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45959.92343599537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45959.92343599537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45959.92343599537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45959.92343599537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45959.92343599537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45959.92343599537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45959.92343599537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45959.92343599537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45959.92343599537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45959.92343599537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45959.92343599537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45959.92343599537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45959.92343599537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45959.92343599537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45959.92343599537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45959.92343599537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45959.92343599537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45959.92343599537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45959.92343599537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45959.92343599537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45959.92343599537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45959.92343599537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45959.92343599537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45959.92343599537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45959.92343599537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45959.92343599537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45959.92343599537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45959.92343599537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45959.92343599537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45959.92343599537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45959.92343599537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45959.92343599537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45959.92343599537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45959.92343599537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45959.92343599537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45959.92343599537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45959.92343599537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45959.92343599537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45959.92343599537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45959.92343599537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45959.92343599537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45959.92343599537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45959.92343599537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45959.92343599537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45959.92343599537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45959.92343599537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45959.92343599537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45959.92343599537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45959.92343599537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45959.92343599537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45959.92343599537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45959.92343599537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45959.92343599537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45959.92343599537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45959.92343599537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45959.92343599537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45959.92343599537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45959.92343599537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45959.92343599537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45959.92343599537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45959.92343599537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45959.92343599537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45959.92343599537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45959.92343599537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45959.92343599537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45959.92343599537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45959.92343599537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45959.92343599537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45959.92343599537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45959.92343599537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45959.92343599537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45959.92343599537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45959.92343599537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45959.92343599537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45959.92343599537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45959.92343599537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45959.92343599537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45959.92343599537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45959.92343599537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45959.92343599537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45959.92343599537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45959.92343599537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45959.92343599537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45959.92343599537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45959.92343599537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45959.92343599537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45959.92343599537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45959.92343599537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45959.92343599537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45959.92343599537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45959.92343599537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45959.92343599537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45959.92343599537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45959.92343599537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45959.92343599537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45959.92343599537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45959.92343599537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45959.92343599537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45959.92343599537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45959.92343599537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45959.92343599537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45959.92343599537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45959.92343599537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45959.92343599537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45959.92343599537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45959.92343599537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45959.92343599537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45959.92343599537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45959.92343599537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45959.92343599537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45959.92343599537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45959.92343599537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45959.92343599537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45959.92343599537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45959.92343599537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45959.92343599537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45959.92343599537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45959.92343599537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45959.92343599537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45959.92343599537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45959.92343599537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45959.92343599537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45959.92343599537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45959.92343599537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45959.92343599537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45959.92343599537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45959.92343599537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45959.92343599537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45959.92343599537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45959.92343599537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45959.92343599537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45959.92343599537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45959.92343599537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45959.92343599537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45959.92343599537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45959.92343599537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45959.92343599537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45959.92343599537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45959.92343599537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45959.92343599537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45959.92343599537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45959.92343599537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45959.92343599537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45959.92343599537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45959.92343599537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45959.92343599537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45959.92343599537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45959.92343599537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45959.92343599537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45959.92343599537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45959.92343599537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45959.92343599537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45959.92343599537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45959.92343599537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45959.92343599537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45959.92343599537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45959.92343599537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45959.92343599537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45959.92343599537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45959.92343599537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45959.92343599537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45959.92343599537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45959.92343599537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45959.92343599537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45959.92343599537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45959.92343599537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45959.92343599537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45959.92343599537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45959.92343599537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45959.92343599537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45959.92343599537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45959.92343599537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45959.92343599537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45959.92343599537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45959.92343599537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45959.92343599537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45959.92343599537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45959.92343599537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45959.92343599537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45959.92343599537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45959.92343599537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45959.92343599537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45959.92343599537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45959.92343599537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45959.92343599537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45959.92343599537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45959.92343599537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45959.92343599537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45959.92343599537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45959.92343599537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45959.92343599537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45959.92343599537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45959.92343599537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45959.92343599537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45959.92343599537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45959.92343599537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45959.92343599537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45959.92343599537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45959.92343599537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45959.92343599537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45959.92343599537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45959.92343599537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45959.92343599537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45959.92343599537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45959.92343599537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45959.92343599537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45959.92343599537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45959.92343599537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45959.92343599537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45959.92343599537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45959.92343599537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45959.92343599537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45959.92343599537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45959.92343599537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45959.92343599537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45959.92343599537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45959.92343599537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45959.92343599537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45959.92343599537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45959.92343599537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45959.92343599537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45959.92343599537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45959.92343599537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45959.92343599537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45959.92343599537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45959.92343599537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45959.92343599537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45959.92343599537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45959.92343599537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45959.92343599537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45959.92343599537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45959.92343599537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45959.92343599537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45959.92343599537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45959.92343599537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45959.92343599537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45959.92343599537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45959.92343599537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45959.92343599537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45959.92343599537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45959.92343599537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45959.92343599537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45959.92343599537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45959.92343599537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45959.92343599537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45959.92343599537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45959.92343599537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45959.92343599537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45959.92343599537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45959.92343599537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45959.92343599537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45959.92343599537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45959.92343599537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45959.92343599537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45959.92343599537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45959.92343599537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45959.92343599537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45959.92343599537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45959.92343599537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45959.92343599537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45959.92343599537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45959.92343599537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45959.92343599537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45959.92343599537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45959.92343599537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45959.92343599537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45959.92343599537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45959.92343599537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45959.92343599537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45959.92343599537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45959.92343599537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45959.92343599537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45959.92343599537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45959.92343599537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45959.92343599537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45959.92343599537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45959.92343599537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45959.92343599537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45959.92343599537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45959.92343599537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45959.92343599537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45959.92343599537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45959.92343599537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45959.92343599537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45959.92343599537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45959.92343599537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45959.92343599537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45959.92343599537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45959.92343599537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45959.92343599537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45959.92343599537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45959.92343599537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45959.92343599537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45959.92343599537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45959.92343599537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45959.92343599537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45959.92343599537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45959.92343599537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45959.92343599537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45959.92343599537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45959.92343599537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45959.92343599537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45959.92343599537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45959.92343599537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45959.92343599537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45959.92343599537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45959.92343599537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45959.92343599537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45959.92343599537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45959.92343599537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45959.92343599537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45959.92343599537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45959.92343599537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45959.92343599537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45959.92343599537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45959.92343599537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45959.92343599537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45959.92343599537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45959.92343599537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45959.92343599537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45959.92343599537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45959.92343599537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45959.92343599537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45959.92343599537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45959.92343599537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45959.92343599537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45959.92343599537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45959.92343599537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45959.92343599537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45959.92343599537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45959.92343599537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45959.92343599537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45959.92343599537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45959.92343599537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45959.92343599537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45959.92343599537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45959.92343599537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45959.92343599537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45959.92343599537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45959.92343599537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45959.92343599537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45959.92343599537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45959.92343599537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45959.92343599537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45959.92343599537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45959.92343599537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45959.92343599537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45959.92343599537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45959.92343599537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45959.92343599537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45959.92343599537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45959.92343599537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45959.92343599537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45959.92343599537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45959.92343599537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45959.92343599537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45959.92343599537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45959.92343599537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45959.92343599537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45959.92343599537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45959.92343599537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45959.92343599537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45959.92343599537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45959.92343599537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45959.92343599537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45959.92343599537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45959.92343599537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45959.92343599537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45959.92343599537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45959.92343599537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45959.92343599537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45959.92343599537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45959.92343599537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45959.92343599537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45959.92343599537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45959.92343599537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45959.92343599537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45959.92343599537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45959.92343599537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45959.92343599537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45959.92343599537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45959.92343599537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45959.92343599537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45959.92343599537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45959.92343599537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45959.92343599537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45959.92343599537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45959.92343599537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45959.92343599537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45959.92343599537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45959.92343599537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45959.92343599537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45959.92343599537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45959.92343599537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45959.92343599537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45959.92343599537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45959.92343599537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45959.92343599537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45959.92343599537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45959.92343599537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45959.92343599537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45959.92343599537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45959.92343599537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45959.92343599537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45959.92343599537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45959.92343599537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45959.92343599537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45959.92343599537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45959.92343599537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45959.92343599537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45959.92343599537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45959.92343599537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45959.92343599537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45959.92343599537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45959.92343599537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45959.92343599537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45959.92343599537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45959.92343599537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45959.92343599537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45959.92343599537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45959.92343599537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45959.92343599537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45959.92343599537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45959.92343599537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45959.92343599537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45959.92343599537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45959.92343599537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45959.92343599537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45959.92343599537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45959.92343599537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45959.92343599537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45959.92343599537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45959.92343599537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45959.92343599537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45959.92343599537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45959.92343599537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45959.92343599537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45959.92343599537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45959.92343599537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45959.92343599537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45959.92343599537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45959.92343599537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45959.92343599537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45959.92343599537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45959.92343599537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45959.92343599537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45959.92343599537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45959.92343599537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45959.92343599537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45959.92343599537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45959.92343599537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45959.92343599537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45959.92343599537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45959.92343599537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45959.92343599537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45959.92343599537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45959.92343599537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45959.92343599537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45959.92343599537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45959.92343599537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45959.92343599537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45959.92343599537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45959.92343599537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45959.92343599537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45959.92343599537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45959.92343599537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45959.92343599537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45959.92343599537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45959.92343599537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45959.92343599537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45959.92343599537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45959.92343599537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45959.92343599537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45959.92343599537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45959.92343599537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45959.92343599537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45959.92343599537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45959.92343599537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45959.92343599537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45959.92343599537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45959.92343599537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45959.92343599537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45959.92343599537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45959.92343599537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45959.92343599537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45959.92343599537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45959.92343599537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45959.92343599537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45959.92343599537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45959.92343599537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45959.92343599537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45959.92343599537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45959.92343599537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45959.92343599537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45959.92343599537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45959.92343599537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45959.92343599537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45959.92343599537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45959.92343599537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45959.92343599537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45959.92343599537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45959.92343599537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45959.92343599537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45959.92343599537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45959.92343599537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45959.92343599537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45959.92343599537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45959.92343599537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45959.92343599537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45959.92343599537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45959.92343599537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45959.92343599537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45959.92343599537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45959.92343599537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45959.92343599537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45959.92343599537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45959.92343599537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45959.92343599537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45959.92343599537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45959.92343599537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45959.92343599537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45959.92343599537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45959.92343599537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45959.92343599537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45959.92343599537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45959.92343599537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45959.92343599537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45959.92343599537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45959.92343599537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45959.92343599537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45959.92343599537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45959.92343599537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45959.92343599537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45959.92343599537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45959.92343599537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45959.92343599537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45959.92343599537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45959.92343599537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45959.92343599537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45959.92343599537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45959.92343599537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45959.92343599537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45959.92343599537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45959.92343599537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45959.92343599537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45959.92343599537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45959.92343599537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45959.92343599537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45959.92343599537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45959.92343599537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45959.92343599537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45959.92343599537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45959.92343599537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45959.92343599537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45959.92343599537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45959.92343599537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45959.92343599537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45959.92343599537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45959.92343599537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45959.92343599537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45959.92343599537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45959.92343599537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45959.92343599537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45959.92343599537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45959.92343599537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45959.92343599537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45959.92343599537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45959.92343599537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45959.92343599537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45959.92343599537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45959.92343599537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45959.92343599537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45959.92343599537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45959.92343599537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45959.92343599537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45959.92343599537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45959.92343599537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45959.92343599537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45959.92343599537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45959.92343599537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45959.92343599537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45959.92343599537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45959.92343599537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45959.92343599537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45959.92343599537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45959.92343599537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45959.92343599537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45959.92343599537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45959.92343599537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45959.92343599537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45959.92343599537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45959.92343599537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45959.92343599537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45959.92343599537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45959.92343599537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45959.92343599537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45959.92343599537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45959.92343599537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45959.92343599537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45959.92343599537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45959.92343599537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45959.92343599537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45959.92343599537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45959.92343599537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45959.92343599537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45959.92343599537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45959.92343599537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45959.92343599537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45959.92343599537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45959.92343599537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45959.92343599537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45959.92343599537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45959.92343599537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45959.92343599537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45959.92343599537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45959.92343599537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45959.92343599537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45959.92343599537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45959.92343599537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45959.92343599537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45959.92343599537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45959.92343599537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45959.92343599537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45959.92343599537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45959.92343599537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45959.92343599537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45959.92343599537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45959.92343599537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45959.92343599537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45959.92343599537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45959.92343599537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45959.92343599537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45959.92343599537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45959.92343599537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45959.92343599537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45959.92343599537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45959.92343599537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45959.92343599537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45959.92343599537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45959.92343599537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45959.92343599537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45959.92343599537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45959.92343599537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45959.92343599537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45959.92343599537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45959.92343599537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45959.92343599537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45959.92343599537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45959.92343599537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45959.92343599537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45959.92343599537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45959.92343599537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45959.92343599537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45959.92343599537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45959.92343599537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45959.92343599537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45959.92343599537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45959.92343599537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45959.92343599537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45959.92343599537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45959.92343599537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45959.92343599537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45959.92343599537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45959.92343599537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45959.92343599537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45959.92343599537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45959.92343599537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45959.92343599537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45959.92343599537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45959.92343599537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45959.92343599537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45959.92343599537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45959.92343599537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45959.92343599537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45959.92343599537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45959.92343599537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45959.92343599537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45959.92343599537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45959.92343599537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45959.92343599537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45959.92343599537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45959.92343599537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45959.92343599537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45959.92343599537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45959.92343599537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45959.92343599537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45959.92343599537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45959.92343599537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45959.92343599537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45959.92343599537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45959.92343599537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45959.92343599537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45959.92343599537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45959.92343599537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45959.92343599537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45959.92343599537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45959.92343599537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45959.92343599537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45959.92343599537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45959.92343599537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45959.92343599537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45959.92343599537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45959.92343599537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45959.92343599537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45959.92343599537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45959.92343599537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45959.92343599537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45959.92343599537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45959.92343599537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45959.92343599537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45959.92343599537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45959.92343599537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45959.92343599537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45959.92343599537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45959.92343599537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45959.92343599537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45959.92343599537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45959.92343599537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45959.92343599537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45959.92343599537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45959.92343599537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45959.92343599537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45959.92343599537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45959.92343599537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45959.92343599537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45959.92343599537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45959.92343599537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45959.92343599537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45959.92343599537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45959.92343599537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45959.92343599537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45959.92343599537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45959.92343599537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45959.92343599537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45959.92343599537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45959.92343599537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45959.92343599537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45959.92343599537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45959.92343599537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45959.92343599537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45959.92343599537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45959.92343599537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45959.92343599537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45959.92343599537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45959.92343599537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45959.92343599537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45959.92343599537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45959.92343599537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45959.92343599537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45959.92343599537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45959.92343599537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45959.92343599537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45959.92343599537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45959.92343599537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45959.92343599537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45959.92343599537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45959.92343599537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45959.92343599537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45959.92343599537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45959.92343599537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45959.92343599537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45959.92343599537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45959.92343599537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45959.92343599537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45959.92343599537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45959.92343599537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45959.92343599537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45959.92343599537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45959.92343599537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45959.92343599537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45959.92343599537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45959.92343599537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45959.92343599537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45959.92343599537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45959.92343599537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45959.92343599537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45959.92343599537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45959.92343599537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45959.92343599537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45959.92343599537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45959.92343599537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45959.92343599537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45959.92343599537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45959.92343599537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45959.92343599537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45959.92343599537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45959.92343599537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45959.92343599537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45959.92343599537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45959.92343599537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45959.92343599537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45959.92343599537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45959.92343599537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45959.92343599537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45959.92343599537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45959.92343599537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45959.92343599537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45959.92343599537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45959.92343599537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45959.92343599537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45959.92343599537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45959.92343599537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45959.92343599537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45959.92343599537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45959.92343599537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45959.92343599537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45959.92343599537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45959.92343599537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45959.92343599537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45959.92343599537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45959.92343599537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45959.92343599537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45959.92343599537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45959.92343599537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45959.92343599537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45959.92343599537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45959.92343599537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45959.92343599537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45959.92343599537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45959.92343599537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45959.92343599537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45959.92343599537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45959.92343599537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45959.92343599537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45959.92343599537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45959.92343599537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45959.92343599537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45959.92343599537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45959.92343599537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45959.92343599537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45959.92343599537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45959.92343599537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45959.92343599537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45959.92343599537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45959.92343599537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45959.92343599537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45959.92343599537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45959.92343599537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45959.92343599537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45959.92343599537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45959.92343599537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45959.92343599537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45959.92343599537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45959.92343599537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45959.92343599537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45959.92343599537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45959.92343599537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45959.92343599537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45959.92343599537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45959.92343599537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45959.92343599537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45959.92343599537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45959.92343599537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45959.92343599537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45959.92343599537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45959.92343599537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45959.92343599537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45959.92343599537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45959.92343599537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45959.92343599537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45959.92343599537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45959.92343599537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45959.92343599537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45959.92343599537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45959.92343599537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45959.92343599537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45959.92343599537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45959.92343599537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45959.92343599537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45959.92343599537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45959.92343599537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45959.92343599537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45959.92343599537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45959.92343599537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45959.92343599537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45959.92343599537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45959.92343599537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45959.92343599537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45959.92343599537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45959.92343599537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45959.92343599537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45959.92343599537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45959.92343599537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45959.92343599537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45959.92343599537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45959.92343599537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45959.92343599537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45959.92343599537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45959.92343599537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45959.92343599537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45959.92343599537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45959.92343599537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45959.92343599537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45959.92343599537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45959.92343599537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45959.92343599537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45959.92343599537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45959.92343599537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45959.92343599537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45959.92343599537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45959.92343599537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45959.92343599537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45959.92343599537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45959.92343599537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45959.92343599537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45959.92343599537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45959.92343599537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45959.92343599537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45959.92343599537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45959.92343599537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45959.92343599537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45959.92343599537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45959.92343599537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45959.92343599537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45959.92343599537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45959.92343599537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45959.92343599537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45959.92343599537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45959.92343599537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45959.92343599537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45959.92343599537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45959.92343599537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45959.92343599537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45959.92343599537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45959.92343599537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45959.92343599537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45959.92343599537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45959.92343599537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45959.92343599537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45959.92343599537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45959.92343599537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45959.92343599537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45959.92343599537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45959.92343599537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45959.92343599537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45959.92343599537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45959.92343599537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45959.92343599537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45959.92343599537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45959.92343599537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45959.92343599537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45959.92343599537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45959.92343599537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45959.92343599537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45959.92343599537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45959.92343599537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45959.92343599537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45959.92343599537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45959.92343599537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45959.92343599537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45959.92343599537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45959.92343599537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45959.92343599537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45959.92343599537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45959.92343599537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45959.92343599537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45959.92343599537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45959.92343599537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45959.92343599537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45959.92343599537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45959.92343599537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45959.92343599537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45959.92343599537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45959.92343599537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45959.92343599537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45959.92343599537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45959.92343599537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45959.92343599537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45959.92343599537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45959.92343599537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45959.92343599537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45959.92343599537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45959.92343599537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45959.92343599537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45959.92343599537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45959.92343599537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45959.92343599537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45959.92343599537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45959.92343599537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45959.92343599537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45959.92343599537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45959.92343599537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45959.92343599537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45959.92343599537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45959.92343599537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45959.92343599537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45959.92343599537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45959.92343599537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45959.92343599537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45959.92343599537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45959.92343599537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45959.92343599537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45959.92343599537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45959.92343599537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45959.92343599537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45959.92343599537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45959.92343599537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45959.92343599537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45959.92343599537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45959.92343599537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45959.92343599537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45959.92343599537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45959.92343599537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45959.92343599537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45959.92343599537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45959.92343599537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45959.92343599537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45959.92343599537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45959.92343599537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45959.92343599537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45959.92343599537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45959.92343599537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45959.92343599537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45959.92343599537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45959.92343599537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45959.92343599537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45959.92343599537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45959.92343599537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45959.92343599537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45959.92343599537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45959.92343599537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45959.92343599537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45959.92343599537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45959.92343599537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45959.92343599537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45959.92343599537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45959.92343599537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45959.92343599537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45959.92343599537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45959.92343599537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45959.92343599537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45959.92343599537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45959.92343599537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45959.92343599537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45959.92343599537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45959.92343599537</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256.44271840277361</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45959.92343599537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45959.92343599537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45959.92343599537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45959.92343599537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45959.92343599537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45959.92343599537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45959.92343599537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45959.92343599537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45959.92343599537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45959.92343599537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45959.92343599537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45959.92343599537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45959.92343599537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45959.92343599537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45959.92343599537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45959.92343599537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45959.92343599537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45959.92343599537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45959.92343599537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45959.92343599537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45959.92343599537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45959.92343599537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45959.92343599537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45959.92343599537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45959.92343599537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45959.92343599537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45959.92343599537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45959.92343599537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45959.92343599537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45959.92343599537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45959.92343599537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45959.92343599537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45959.92343599537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45959.92343599537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45959.92343599537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45959.92343599537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45959.92343599537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45959.92343599537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45959.92343599537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45959.92343599537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45959.92343599537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45959.92343599537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45959.92343599537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45959.92343599537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45959.92343599537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45959.92343599537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45959.92343599537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45959.92343599537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45959.92343599537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45959.92343599537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45959.92343599537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45959.92343599537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45959.92343599537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45959.92343599537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45959.92343599537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45959.92343599537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45959.92343599537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45959.92343599537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45959.92343599537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45959.92343599537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45959.92343599537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45959.92343599537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45959.92343599537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45959.92343599537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45959.92343599537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45959.92343599537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45959.92343599537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45959.92343599537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45959.92343599537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45959.92343599537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45959.92343599537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45959.92343599537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45959.92343599537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45959.92343599537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45959.92343599537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45959.92343599537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45959.92343599537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45959.92343599537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45959.92343599537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45959.92343599537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45959.92343599537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45959.92343599537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45959.92343599537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45959.92343599537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45959.92343599537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45959.92343599537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45959.92343599537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45959.92343599537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45959.92343599537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45959.92343599537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45959.92343599537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45959.92343599537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45959.92343599537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45959.92343599537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45959.92343599537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45959.92343599537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45959.92343599537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45959.92343599537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45959.92343599537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45959.92343599537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45959.92343599537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45959.92343599537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45959.92343599537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45959.92343599537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45959.92343599537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45959.92343599537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45959.92343599537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45959.92343599537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45959.92343599537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45959.92343599537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45959.92343599537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45959.92343599537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45959.92343599537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45959.92343599537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45959.92343599537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45959.92343599537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45959.92343599537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45959.92343599537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45959.92343599537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45959.92343599537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45959.92343599537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45959.92343599537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45959.92343599537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45959.92343599537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45959.92343599537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45959.92343599537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45959.92343599537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45959.92343599537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45959.92343599537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45959.92343599537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45959.92343599537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45959.92343599537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45959.92343599537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45959.92343599537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45959.92343599537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45959.92343599537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45959.92343599537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45959.92343599537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45959.92343599537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45959.92343599537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45959.92343599537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45959.92343599537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45959.92343599537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45959.92343599537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45959.92343599537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45959.92343599537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45959.92343599537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45959.92343599537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45959.92343599537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45959.92343599537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45959.92343599537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45959.92343599537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45959.92343599537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45959.92343599537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45959.92343599537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45959.92343599537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45959.92343599537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45959.92343599537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45959.92343599537</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45959.92343599537</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68.091375810181489</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39102</v>
      </c>
      <c r="F3" s="38">
        <v>45926.188877314817</v>
      </c>
      <c r="G3" s="144">
        <f t="shared" ref="G3" ca="1" si="0">IFERROR(NOW()-F3,"")</f>
        <v>33.734558680553164</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39102</v>
      </c>
      <c r="F4" s="153">
        <v>45948.661111111112</v>
      </c>
      <c r="G4" s="154">
        <f ca="1">IFERROR(NOW()-F4,"")</f>
        <v>11.262324884257396</v>
      </c>
      <c r="H4" s="153">
        <v>45948.661111111112</v>
      </c>
      <c r="I4" s="152" t="str">
        <f>IFERROR(VLOOKUP(D4,DB!A:F,6,0),"")</f>
        <v>SCECO</v>
      </c>
      <c r="J4" s="152" t="str">
        <f>IFERROR(VLOOKUP(D4,DB!A:G,7,0),"")</f>
        <v>Dead</v>
      </c>
      <c r="K4" s="152" t="s">
        <v>39117</v>
      </c>
      <c r="L4" s="152" t="str">
        <f>IFERROR(VLOOKUP(D4,DB!A:I,9,0),"")</f>
        <v>Latis</v>
      </c>
    </row>
    <row r="5" spans="1:13" ht="15">
      <c r="A5" s="152" t="s">
        <v>39118</v>
      </c>
      <c r="B5" s="152" t="str">
        <f>IFERROR(VLOOKUP(D5,DB!A:K,11,0),"")</f>
        <v>R5</v>
      </c>
      <c r="C5" s="152">
        <v>1</v>
      </c>
      <c r="D5" s="152" t="s">
        <v>38224</v>
      </c>
      <c r="E5" s="152" t="s">
        <v>39102</v>
      </c>
      <c r="F5" s="153">
        <v>45959.68372685185</v>
      </c>
      <c r="G5" s="154">
        <f ca="1">IFERROR(NOW()-F5,"")</f>
        <v>0.23970914351957617</v>
      </c>
      <c r="H5" s="153">
        <v>45959.661168981482</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39121</v>
      </c>
      <c r="L6" s="152" t="str">
        <f>IFERROR(VLOOKUP(D6,DB!A:I,9,0),"")</f>
        <v>Latis</v>
      </c>
    </row>
    <row r="7" spans="1:13" ht="30.75">
      <c r="A7" s="152" t="s">
        <v>39120</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39122</v>
      </c>
      <c r="L7" s="152" t="str">
        <f>IFERROR(VLOOKUP(D7,DB!A:I,9,0),"")</f>
        <v>Latis</v>
      </c>
    </row>
    <row r="8" spans="1:13" ht="15">
      <c r="A8" s="152" t="s">
        <v>39123</v>
      </c>
      <c r="B8" s="152" t="str">
        <f>IFERROR(VLOOKUP(D8,DB!A:K,11,0),"")</f>
        <v>R5</v>
      </c>
      <c r="C8" s="152">
        <v>1</v>
      </c>
      <c r="D8" s="152" t="s">
        <v>38388</v>
      </c>
      <c r="E8" s="152" t="s">
        <v>39021</v>
      </c>
      <c r="F8" s="153">
        <v>45959.776261574072</v>
      </c>
      <c r="G8" s="154">
        <f ca="1">IFERROR(NOW()-F8,"")</f>
        <v>0.14717442129767733</v>
      </c>
      <c r="H8" s="153">
        <v>45959.770173611112</v>
      </c>
      <c r="I8" s="152" t="str">
        <f>IFERROR(VLOOKUP(D8,DB!A:F,6,0),"")</f>
        <v>SCECO</v>
      </c>
      <c r="J8" s="152" t="str">
        <f>IFERROR(VLOOKUP(D8,DB!A:G,7,0),"")</f>
        <v>Good</v>
      </c>
      <c r="K8" s="152" t="s">
        <v>39124</v>
      </c>
      <c r="L8" s="152" t="str">
        <f>IFERROR(VLOOKUP(D8,DB!A:I,9,0),"")</f>
        <v>Latis</v>
      </c>
    </row>
    <row r="9" spans="1:13" ht="15">
      <c r="A9" s="152" t="s">
        <v>39125</v>
      </c>
      <c r="B9" s="152" t="str">
        <f>IFERROR(VLOOKUP(D9,DB!A:K,11,0),"")</f>
        <v>R5</v>
      </c>
      <c r="C9" s="152">
        <v>1</v>
      </c>
      <c r="D9" s="152" t="s">
        <v>38430</v>
      </c>
      <c r="E9" s="152" t="s">
        <v>39021</v>
      </c>
      <c r="F9" s="153">
        <v>45959.793969907405</v>
      </c>
      <c r="G9" s="154">
        <f ca="1">IFERROR(NOW()-F9,"")</f>
        <v>0.12946608796482906</v>
      </c>
      <c r="H9" s="153">
        <v>45959.786412037036</v>
      </c>
      <c r="I9" s="152" t="str">
        <f>IFERROR(VLOOKUP(D9,DB!A:F,6,0),"")</f>
        <v>SCECO</v>
      </c>
      <c r="J9" s="152" t="str">
        <f>IFERROR(VLOOKUP(D9,DB!A:G,7,0),"")</f>
        <v>Good</v>
      </c>
      <c r="K9" s="152" t="s">
        <v>39126</v>
      </c>
      <c r="L9" s="152" t="str">
        <f>IFERROR(VLOOKUP(D9,DB!A:I,9,0),"")</f>
        <v>Latis</v>
      </c>
    </row>
    <row r="10" spans="1:13" ht="15">
      <c r="A10" s="152" t="s">
        <v>39127</v>
      </c>
      <c r="B10" s="152" t="str">
        <f>IFERROR(VLOOKUP(D10,DB!A:K,11,0),"")</f>
        <v>R5</v>
      </c>
      <c r="C10" s="152">
        <v>2</v>
      </c>
      <c r="D10" s="152" t="s">
        <v>38407</v>
      </c>
      <c r="E10" s="152" t="s">
        <v>39021</v>
      </c>
      <c r="F10" s="153">
        <v>45959.801898148151</v>
      </c>
      <c r="G10" s="154">
        <f ca="1">IFERROR(NOW()-F10,"")</f>
        <v>0.12153784721886041</v>
      </c>
      <c r="H10" s="153">
        <v>45959.792569444442</v>
      </c>
      <c r="I10" s="152" t="str">
        <f>IFERROR(VLOOKUP(D10,DB!A:F,6,0),"")</f>
        <v>SCECO</v>
      </c>
      <c r="J10" s="152" t="str">
        <f>IFERROR(VLOOKUP(D10,DB!A:G,7,0),"")</f>
        <v>Good</v>
      </c>
      <c r="K10" s="152" t="s">
        <v>39128</v>
      </c>
      <c r="L10" s="152" t="str">
        <f>IFERROR(VLOOKUP(D10,DB!A:I,9,0),"")</f>
        <v>Latis</v>
      </c>
    </row>
    <row r="11" spans="1:13" ht="15">
      <c r="A11" s="152" t="s">
        <v>39129</v>
      </c>
      <c r="B11" s="152" t="str">
        <f>IFERROR(VLOOKUP(D11,DB!A:K,11,0),"")</f>
        <v>R5</v>
      </c>
      <c r="C11" s="152">
        <v>1</v>
      </c>
      <c r="D11" s="152" t="s">
        <v>38350</v>
      </c>
      <c r="E11" s="152" t="s">
        <v>39021</v>
      </c>
      <c r="F11" s="153">
        <v>45959.815092592595</v>
      </c>
      <c r="G11" s="154">
        <f ca="1">IFERROR(NOW()-F11,"")</f>
        <v>0.10834340277506271</v>
      </c>
      <c r="H11" s="153">
        <v>45959.809062499997</v>
      </c>
      <c r="I11" s="152" t="str">
        <f>IFERROR(VLOOKUP(D11,DB!A:F,6,0),"")</f>
        <v>SCECO</v>
      </c>
      <c r="J11" s="152" t="str">
        <f>IFERROR(VLOOKUP(D11,DB!A:G,7,0),"")</f>
        <v>Good</v>
      </c>
      <c r="K11" s="152" t="s">
        <v>39126</v>
      </c>
      <c r="L11" s="152" t="str">
        <f>IFERROR(VLOOKUP(D11,DB!A:I,9,0),"")</f>
        <v>Latis</v>
      </c>
    </row>
    <row r="12" spans="1:13" ht="15">
      <c r="A12" s="152"/>
      <c r="B12" s="152" t="str">
        <f>IFERROR(VLOOKUP(D12,DB!A:K,11,0),"")</f>
        <v/>
      </c>
      <c r="C12" s="152"/>
      <c r="D12" s="152"/>
      <c r="E12" s="152"/>
      <c r="F12" s="153"/>
      <c r="G12" s="154">
        <f ca="1">IFERROR(NOW()-F12,"")</f>
        <v>45959.92343599537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45959.92343599537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45959.92343599537</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45959.92343599537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45959.92343599537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45959.92343599537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45959.92343599537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45959.92343599537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45959.92343599537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45959.92343599537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45959.92343599537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45959.92343599537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45959.92343599537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45959.92343599537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45959.92343599537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45959.92343599537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45959.92343599537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45959.92343599537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45959.92343599537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45959.92343599537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45959.92343599537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45959.92343599537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45959.92343599537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45959.92343599537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45959.92343599537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45959.92343599537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45959.92343599537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45959.92343599537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45959.92343599537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45959.92343599537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45959.92343599537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45959.92343599537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45959.92343599537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45959.92343599537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45959.92343599537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45959.92343599537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45959.92343599537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45959.92343599537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45959.92343599537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45959.92343599537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45959.92343599537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45959.92343599537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45959.92343599537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45959.92343599537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45959.92343599537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45959.92343599537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45959.92343599537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45959.92343599537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45959.92343599537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45959.92343599537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45959.92343599537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45959.92343599537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45959.92343599537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45959.92343599537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45959.92343599537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45959.92343599537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45959.92343599537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45959.92343599537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45959.92343599537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45959.92343599537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45959.92343599537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45959.92343599537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45959.92343599537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45959.92343599537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45959.92343599537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45959.92343599537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45959.92343599537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45959.92343599537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45959.92343599537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45959.92343599537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45959.92343599537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45959.92343599537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45959.92343599537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45959.92343599537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45959.92343599537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45959.92343599537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45959.92343599537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45959.92343599537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45959.92343599537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45959.92343599537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45959.92343599537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45959.92343599537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45959.92343599537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45959.92343599537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45959.92343599537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45959.92343599537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45959.92343599537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45959.92343599537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45959.92343599537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45959.92343599537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45959.92343599537</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45959.92343599537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45959.92343599537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45959.92343599537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45959.92343599537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45959.92343599537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45959.92343599537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45959.92343599537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45959.92343599537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45959.92343599537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45959.92343599537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45959.92343599537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45959.92343599537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45959.92343599537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45959.92343599537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45959.92343599537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45959.92343599537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45959.92343599537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45959.92343599537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45959.92343599537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45959.92343599537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45959.92343599537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45959.92343599537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45959.92343599537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45959.92343599537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45959.92343599537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45959.92343599537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45959.92343599537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45959.92343599537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45959.92343599537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45959.92343599537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45959.92343599537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45959.92343599537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45959.92343599537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45959.92343599537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45959.92343599537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45959.92343599537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45959.92343599537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45959.92343599537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45959.92343599537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45959.92343599537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45959.92343599537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45959.92343599537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45959.92343599537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45959.92343599537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45959.92343599537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45959.92343599537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45959.92343599537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45959.92343599537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45959.92343599537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45959.92343599537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45959.92343599537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45959.92343599537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45959.92343599537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45959.92343599537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45959.92343599537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45959.92343599537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45959.92343599537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45959.92343599537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45959.92343599537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45959.92343599537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45959.92343599537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45959.92343599537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45959.92343599537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45959.92343599537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45959.92343599537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45959.92343599537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45959.92343599537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45959.92343599537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45959.92343599537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45959.92343599537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45959.92343599537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45959.92343599537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45959.92343599537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45959.92343599537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45959.92343599537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45959.92343599537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45959.92343599537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45959.92343599537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45959.92343599537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45959.92343599537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45959.92343599537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45959.92343599537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45959.92343599537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45959.92343599537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45959.92343599537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45959.92343599537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45959.92343599537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45959.92343599537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45959.92343599537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45959.92343599537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45959.92343599537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45959.92343599537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45959.92343599537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45959.92343599537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45959.92343599537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45959.92343599537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45959.92343599537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45959.92343599537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45959.92343599537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45959.92343599537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45959.92343599537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45959.92343599537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45959.92343599537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45959.92343599537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45959.92343599537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45959.92343599537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45959.92343599537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45959.92343599537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45959.92343599537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45959.92343599537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45959.92343599537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45959.92343599537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45959.92343599537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45959.92343599537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45959.92343599537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45959.92343599537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45959.92343599537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45959.92343599537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45959.92343599537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45959.92343599537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45959.92343599537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45959.92343599537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45959.92343599537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45959.92343599537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45959.92343599537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45959.92343599537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45959.92343599537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45959.92343599537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45959.92343599537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45959.92343599537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45959.92343599537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45959.92343599537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45959.92343599537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45959.92343599537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45959.92343599537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45959.92343599537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45959.92343599537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45959.92343599537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45959.92343599537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45959.92343599537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45959.92343599537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45959.92343599537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45959.92343599537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45959.92343599537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45959.92343599537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45959.92343599537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45959.92343599537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45959.92343599537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45959.92343599537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45959.92343599537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45959.92343599537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45959.92343599537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45959.92343599537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45959.92343599537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45959.92343599537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45959.92343599537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45959.92343599537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45959.92343599537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45959.92343599537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45959.92343599537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45959.92343599537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45959.92343599537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45959.92343599537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45959.92343599537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45959.92343599537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45959.92343599537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45959.92343599537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45959.92343599537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45959.92343599537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45959.92343599537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45959.92343599537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45959.92343599537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45959.92343599537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45959.92343599537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45959.92343599537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45959.92343599537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45959.92343599537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45959.92343599537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45959.92343599537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45959.92343599537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45959.92343599537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45959.92343599537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45959.92343599537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45959.92343599537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45959.92343599537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45959.92343599537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45959.92343599537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45959.92343599537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45959.92343599537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45959.92343599537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45959.92343599537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45959.92343599537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45959.92343599537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45959.92343599537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45959.92343599537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45959.92343599537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45959.92343599537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45959.92343599537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45959.92343599537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45959.92343599537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45959.92343599537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45959.92343599537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45959.92343599537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45959.92343599537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45959.92343599537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45959.92343599537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45959.92343599537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45959.92343599537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45959.92343599537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45959.92343599537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45959.92343599537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45959.92343599537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45959.92343599537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45959.92343599537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45959.92343599537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45959.92343599537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45959.92343599537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45959.92343599537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45959.92343599537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45959.92343599537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45959.92343599537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45959.92343599537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45959.92343599537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45959.92343599537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45959.92343599537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45959.92343599537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45959.92343599537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45959.92343599537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45959.92343599537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45959.92343599537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45959.92343599537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45959.92343599537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45959.92343599537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45959.92343599537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45959.92343599537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45959.92343599537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45959.92343599537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45959.92343599537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45959.92343599537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45959.92343599537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45959.92343599537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45959.92343599537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45959.92343599537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45959.92343599537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45959.92343599537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45959.92343599537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45959.92343599537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45959.92343599537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45959.92343599537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45959.92343599537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45959.92343599537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45959.92343599537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45959.92343599537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45959.92343599537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45959.92343599537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45959.92343599537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45959.92343599537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45959.92343599537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45959.92343599537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45959.92343599537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45959.92343599537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45959.92343599537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45959.92343599537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45959.92343599537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45959.92343599537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45959.92343599537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45959.92343599537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45959.92343599537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45959.92343599537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45959.92343599537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45959.92343599537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45959.92343599537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45959.92343599537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45959.92343599537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45959.92343599537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45959.92343599537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45959.92343599537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45959.92343599537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45959.92343599537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45959.92343599537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45959.92343599537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45959.92343599537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45959.92343599537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45959.92343599537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45959.92343599537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45959.92343599537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45959.92343599537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45959.92343599537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45959.92343599537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45959.92343599537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45959.92343599537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45959.92343599537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45959.92343599537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45959.92343599537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45959.92343599537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45959.92343599537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45959.92343599537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45959.92343599537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45959.92343599537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45959.92343599537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45959.92343599537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45959.92343599537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45959.92343599537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45959.92343599537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45959.92343599537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45959.92343599537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45959.92343599537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45959.92343599537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45959.92343599537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45959.92343599537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45959.92343599537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45959.92343599537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45959.92343599537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45959.92343599537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45959.92343599537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45959.92343599537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45959.92343599537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45959.92343599537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45959.92343599537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45959.92343599537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45959.92343599537</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row r="1300"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F8" sqref="F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39130</v>
      </c>
      <c r="B2" s="103" t="str">
        <f>IFERROR(VLOOKUP(D2,DB!A:K,11,0),"")</f>
        <v>R6</v>
      </c>
      <c r="C2" s="105">
        <v>1</v>
      </c>
      <c r="D2" s="103" t="s">
        <v>30015</v>
      </c>
      <c r="E2" s="106" t="s">
        <v>39021</v>
      </c>
      <c r="F2" s="107">
        <v>45959.903634259259</v>
      </c>
      <c r="G2" s="77">
        <f ca="1">IFERROR(NOW()-F2,"-")</f>
        <v>1.9801736110821366E-2</v>
      </c>
      <c r="H2" s="107">
        <v>45959.897939814815</v>
      </c>
      <c r="I2" s="103" t="str">
        <f>IFERROR(VLOOKUP(D2,DB!A:F,6,0),"")</f>
        <v>SCECO</v>
      </c>
      <c r="J2" s="102" t="str">
        <f>IFERROR(VLOOKUP(D2,DB!A:G,7,0),"")</f>
        <v>Dead</v>
      </c>
      <c r="K2" s="108" t="s">
        <v>39131</v>
      </c>
      <c r="L2" s="109" t="str">
        <f>IFERROR(VLOOKUP(D2,DB!A:I,9,0),"")</f>
        <v>Latis</v>
      </c>
    </row>
    <row r="3" spans="1:16383" ht="31.5" customHeight="1">
      <c r="A3" s="104"/>
      <c r="B3" s="103" t="str">
        <f>IFERROR(VLOOKUP(D3,DB!A:K,11,0),"")</f>
        <v/>
      </c>
      <c r="C3" s="105"/>
      <c r="D3" s="103"/>
      <c r="E3" s="106"/>
      <c r="F3" s="107"/>
      <c r="G3" s="77">
        <f ca="1">IFERROR(NOW()-F3,"-")</f>
        <v>45959.92343599537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45959.92343599537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45959.92343599537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45959.92343599537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45959.92343599537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45959.92343599537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45959.92343599537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45959.92343599537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45959.92343599537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45959.92343599537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45959.92343599537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45959.92343599537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45959.92343599537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45959.92343599537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45959.92343599537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45959.92343599537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45959.92343599537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45959.92343599537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45959.92343599537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45959.92343599537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45959.92343599537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45959.92343599537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45959.92343599537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45959.92343599537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45959.92343599537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45959.92343599537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45959.92343599537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45959.92343599537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45959.92343599537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45959.92343599537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45959.92343599537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45959.92343599537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45959.92343599537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45959.92343599537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45959.92343599537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45959.92343599537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45959.92343599537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45959.92343599537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45959.92343599537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45959.92343599537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45959.92343599537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45959.92343599537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45959.92343599537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45959.92343599537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45959.92343599537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45959.92343599537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45959.92343599537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45959.92343599537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45959.92343599537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45959.92343599537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45959.92343599537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45959.92343599537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45959.92343599537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45959.92343599537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45959.92343599537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45959.92343599537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45959.92343599537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45959.92343599537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45959.92343599537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45959.92343599537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45959.92343599537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45959.92343599537</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2025-10-29T19:10:52Z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